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Коммерческое предложение\2017\"/>
    </mc:Choice>
  </mc:AlternateContent>
  <bookViews>
    <workbookView xWindow="17715" yWindow="0" windowWidth="18255" windowHeight="10110"/>
  </bookViews>
  <sheets>
    <sheet name="предложение" sheetId="1" r:id="rId1"/>
    <sheet name="Лист1" sheetId="2" r:id="rId2"/>
    <sheet name="Лист2" sheetId="3" r:id="rId3"/>
  </sheets>
  <definedNames>
    <definedName name="_xlnm.Print_Area" localSheetId="0">предложение!$A$1:$H$68</definedName>
  </definedNames>
  <calcPr calcId="152511"/>
</workbook>
</file>

<file path=xl/calcChain.xml><?xml version="1.0" encoding="utf-8"?>
<calcChain xmlns="http://schemas.openxmlformats.org/spreadsheetml/2006/main">
  <c r="G32" i="1" l="1"/>
  <c r="F19" i="1" l="1"/>
  <c r="G19" i="1" s="1"/>
  <c r="F20" i="1"/>
  <c r="G20" i="1" s="1"/>
  <c r="F21" i="1"/>
  <c r="G21" i="1" s="1"/>
  <c r="F22" i="1"/>
  <c r="G22" i="1" s="1"/>
  <c r="F23" i="1"/>
  <c r="G23" i="1" s="1"/>
  <c r="F38" i="1" l="1"/>
  <c r="G38" i="1" s="1"/>
  <c r="F37" i="1"/>
  <c r="G37" i="1" s="1"/>
  <c r="F36" i="1"/>
  <c r="G36" i="1" s="1"/>
  <c r="F35" i="1"/>
  <c r="G35" i="1" s="1"/>
  <c r="F34" i="1"/>
  <c r="G34" i="1" s="1"/>
  <c r="F30" i="1"/>
  <c r="G30" i="1" s="1"/>
  <c r="F29" i="1"/>
  <c r="G29" i="1" s="1"/>
  <c r="F28" i="1"/>
  <c r="F27" i="1"/>
  <c r="G27" i="1" s="1"/>
  <c r="F26" i="1"/>
  <c r="G26" i="1" s="1"/>
  <c r="F25" i="1"/>
  <c r="G25" i="1" s="1"/>
  <c r="G28" i="1"/>
  <c r="F17" i="1" l="1"/>
  <c r="G17" i="1" s="1"/>
  <c r="F3" i="1"/>
  <c r="F10" i="1"/>
  <c r="G10" i="1" s="1"/>
  <c r="F11" i="1"/>
  <c r="G11" i="1" s="1"/>
  <c r="F12" i="1"/>
  <c r="G12" i="1" s="1"/>
  <c r="F14" i="1"/>
  <c r="G14" i="1" s="1"/>
  <c r="F15" i="1"/>
  <c r="G15" i="1" s="1"/>
  <c r="F32" i="1"/>
  <c r="F40" i="1"/>
  <c r="G40" i="1" s="1"/>
  <c r="F4" i="1"/>
  <c r="C49" i="1" l="1"/>
  <c r="G41" i="1"/>
  <c r="G42" i="1" s="1"/>
  <c r="G6" i="1"/>
  <c r="C48" i="1" s="1"/>
  <c r="G43" i="1" l="1"/>
  <c r="C50" i="1"/>
  <c r="G44" i="1" l="1"/>
  <c r="G45" i="1" s="1"/>
</calcChain>
</file>

<file path=xl/sharedStrings.xml><?xml version="1.0" encoding="utf-8"?>
<sst xmlns="http://schemas.openxmlformats.org/spreadsheetml/2006/main" count="103" uniqueCount="73">
  <si>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</si>
  <si>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</si>
  <si>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</si>
  <si>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</si>
  <si>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</si>
  <si>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</si>
  <si>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</si>
  <si>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</si>
  <si>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</si>
  <si>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</si>
  <si>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</si>
  <si>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</si>
  <si>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компл.</t>
  </si>
  <si>
    <t>Дополнительное оборудование</t>
  </si>
  <si>
    <t xml:space="preserve"> Трубопроводная арматура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</si>
  <si>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</si>
  <si>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</si>
  <si>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</si>
  <si>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</si>
  <si>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>Чаша бассейна из полипропилена выполняет 4 основных функции :</t>
  </si>
  <si>
    <t>100% гидроизоляция</t>
  </si>
  <si>
    <t>теплоизоляция</t>
  </si>
  <si>
    <t>отделка чаши бассейна(другой отделки не требуется)</t>
  </si>
  <si>
    <t>внутренняя опалубка</t>
  </si>
  <si>
    <t>Технологический процесс:</t>
  </si>
  <si>
    <t>Изготовление чаши бассейна с внешними ребрами жесткости</t>
  </si>
  <si>
    <t>Размещение пенопластовых блоков между ребрами жесткости и арматуры</t>
  </si>
  <si>
    <t>Размещение пенополистирола под чашу бассейна на бетонную плиту</t>
  </si>
  <si>
    <t>Врезка всех необходимых закладных элементов чаши(форсунки, фонари, донные сливы, водозаборы)</t>
  </si>
  <si>
    <t>Соединение всех закладных элементов трубопроводной арматуры и вывод ее в техническое помещение.</t>
  </si>
  <si>
    <t>Запуск бассейна</t>
  </si>
  <si>
    <t>Монтаж  фильтровального и технологического оборудования в тех.помещении</t>
  </si>
  <si>
    <t xml:space="preserve">        Стоимость необходимого оборудования для бассейна.                                                                                             (Все оборудование из серии Premium, Испанского  и  Шведского производства)</t>
  </si>
  <si>
    <t xml:space="preserve">Лестница, 4 ступенчатая, из нержавеющей стали, Швеция "MIXTO", PS-0307 </t>
  </si>
  <si>
    <t>Пусконаладочные работы</t>
  </si>
  <si>
    <t>Песок кварцевый фракции 0.5-0.8 мм 25 кг., SAND0508</t>
  </si>
  <si>
    <t>Управление фильтрацией</t>
  </si>
  <si>
    <t>Подогрев воды бассейна (теплообменник)</t>
  </si>
  <si>
    <t xml:space="preserve">Накидная гайка-муфта латунь RGRGBNG050F </t>
  </si>
  <si>
    <t>Насос для перекачки теплоносителя с накидными гайками, YOS 40\ 6 130</t>
  </si>
  <si>
    <t>Комплект труб полипропиленовых</t>
  </si>
  <si>
    <t>комп.</t>
  </si>
  <si>
    <t>Освещение</t>
  </si>
  <si>
    <t>Гибкий кабель, САВ001</t>
  </si>
  <si>
    <t>Соединительная коробка из ABS пластика,  В005</t>
  </si>
  <si>
    <t>Кабель медный 6мм х 2</t>
  </si>
  <si>
    <t>70% от стоимости чаши</t>
  </si>
  <si>
    <t>ИТОГО для заключения договора</t>
  </si>
  <si>
    <t>Скиммер из ABS пластика, (крепление:  нерж.болт в бронзовую резьбу) А-054</t>
  </si>
  <si>
    <t>Форсунка стеновая возврата воды из ABS пластика, (крепление:  нерж.болт в бронзовую резьбу) А-031</t>
  </si>
  <si>
    <t>Доставка на место (черта города)</t>
  </si>
  <si>
    <t>Трубы ПВХ</t>
  </si>
  <si>
    <t>Насос противотока без ПФ 44 м3/ч( NEWBCC-300M)</t>
  </si>
  <si>
    <t xml:space="preserve">Комплект трубопроводной и запорнорегулирующей арматуры </t>
  </si>
  <si>
    <t>Для заключения договора и начала работ</t>
  </si>
  <si>
    <t>закладное оборудование отмечено желтым</t>
  </si>
  <si>
    <t>Закрытый соленоидный клапан, SLP1DF02E1G25</t>
  </si>
  <si>
    <t>Обливка лекгим бетонном между внутренней опалубкой(чаша из полипропилена) и внешней опалубкой-250мм.</t>
  </si>
  <si>
    <t>Бетонно-строительные работы не входят в стоимость бассейна и выполняются Заказчиком самостоятельно по нашему тех.заданию (необходимо будет выкопать котлован больше чем будующий бассейн на 1.5 м в длинну и 1.5 м в ширину,залить бетонную плиту-основание толщиной 300 мм армированную двумя слоями арматурой № 12.После изготовления пластиковой чаши и монтажа всех коммуникаций нашей компанией  необходимо будет по внешней стороне изготовить арматурную сетку,внешнюю опалубку и  залить бетоном между полипропиленовой чашей и внешней опалубкой бетонную  стену толщиной 250 мм.)На последнем этапе произвести обратную отсыпку котлована между стеной бассейна и стеной котлована.</t>
  </si>
  <si>
    <t>Панель управления фильтрацией и теплообменником , VC-041</t>
  </si>
  <si>
    <t>Римская лестница угловая</t>
  </si>
  <si>
    <t>Панель управления атракционом (AM003BCC)</t>
  </si>
  <si>
    <t>Противоток на 44 м3(пластик)</t>
  </si>
  <si>
    <t>Лицевая часть с закладной и пневмокнопкой (А-035)</t>
  </si>
  <si>
    <t>Регулятор воздуха(04045)</t>
  </si>
  <si>
    <t>Пульт управления программами фонаря RC 1800 (15538)</t>
  </si>
  <si>
    <t>Светильник "Светодиодный" 21 Вт,12 В пластик,Aqua Viva PAR56-256LED RGB ЦВЕТНОЙ(15097,15536)  (крепление:  нерж.болт в бронзовую резьбу)</t>
  </si>
  <si>
    <t>Теплообменник "MAXI-FLO" 40 кВт, 11393</t>
  </si>
  <si>
    <t>Фильтр "ROMA" 10  м3/ч, МЕС500 VT</t>
  </si>
  <si>
    <t>Циркуляционный насос "Premium" "America" 10 м3/ч, SА075 м</t>
  </si>
  <si>
    <t>Трансформатор понижающий 100 Вт, PS-0721</t>
  </si>
  <si>
    <r>
      <t>Стоимость чаши бассейна из UF стабилизированного Немецкого  полипропилена "SIMONA"</t>
    </r>
    <r>
      <rPr>
        <b/>
        <sz val="14"/>
        <rFont val="Arial"/>
        <family val="2"/>
        <charset val="204"/>
      </rPr>
      <t xml:space="preserve">        </t>
    </r>
    <r>
      <rPr>
        <b/>
        <sz val="12"/>
        <rFont val="Arial"/>
        <family val="2"/>
        <charset val="204"/>
      </rPr>
      <t>(по бесшовной технологии), толщиной 8 мм. Размер</t>
    </r>
    <r>
      <rPr>
        <b/>
        <sz val="14"/>
        <rFont val="Arial"/>
        <family val="2"/>
        <charset val="204"/>
      </rPr>
      <t xml:space="preserve"> 8*4*1.5 м</t>
    </r>
    <r>
      <rPr>
        <b/>
        <sz val="12"/>
        <rFont val="Arial"/>
        <family val="2"/>
        <charset val="204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Цвет "Карибо"     Форма - прямоугольник с закругленными  углами,                                                                                                                      Объем</t>
    </r>
    <r>
      <rPr>
        <b/>
        <sz val="14"/>
        <rFont val="Arial"/>
        <family val="2"/>
        <charset val="204"/>
      </rPr>
      <t xml:space="preserve"> 48 </t>
    </r>
    <r>
      <rPr>
        <b/>
        <sz val="12"/>
        <rFont val="Arial"/>
        <family val="2"/>
        <charset val="204"/>
      </rPr>
      <t>м3.</t>
    </r>
  </si>
  <si>
    <t>Стоимость полипропиленовой чаши (материал полипропилен Немецкого   производства;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</si>
</sst>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Fill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/>
    <xf numFmtId="0" fontId="2" fillId="3" borderId="3" xfId="0" applyFont="1" applyFill="1" applyBorder="1"/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horizontal="right" vertical="center" wrapText="1"/>
    </xf>
    <xf numFmtId="1" fontId="2" fillId="6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1" fontId="2" fillId="6" borderId="3" xfId="0" applyNumberFormat="1" applyFont="1" applyFill="1" applyBorder="1"/>
    <xf numFmtId="0" fontId="4" fillId="3" borderId="1" xfId="0" applyFont="1" applyFill="1" applyBorder="1" applyAlignment="1">
      <alignment horizontal="right" vertical="center"/>
    </xf>
    <xf numFmtId="0" fontId="4" fillId="3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2" fillId="7" borderId="1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I5" sqref="I5"/>
    </sheetView>
  </sheetViews>
  <sheetFormatPr defaultRowHeight="12.75" x14ac:dyDescent="0.2"/>
  <cols>
    <col min="1" max="1" width="4.42578125" style="1" customWidth="1"/>
    <col min="2" max="2" width="55.5703125" style="2" customWidth="1"/>
    <col min="3" max="3" width="7" customWidth="1"/>
    <col min="4" max="4" width="8.7109375" customWidth="1"/>
    <col min="5" max="5" width="13.28515625" customWidth="1"/>
    <col min="6" max="6" width="12.7109375" customWidth="1"/>
    <col min="7" max="7" width="13" style="3" customWidth="1"/>
  </cols>
  <sheetData>
    <row r="1" spans="1:9" s="4" customFormat="1" ht="93" customHeight="1" x14ac:dyDescent="0.2">
      <c r="A1" s="58" t="s">
        <v>71</v>
      </c>
      <c r="B1" s="59"/>
      <c r="C1" s="59"/>
      <c r="D1" s="59"/>
      <c r="E1" s="59"/>
      <c r="F1" s="59"/>
      <c r="G1" s="60"/>
    </row>
    <row r="2" spans="1:9" s="4" customFormat="1" ht="15.7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6" t="s">
        <v>6</v>
      </c>
    </row>
    <row r="3" spans="1:9" s="4" customFormat="1" ht="121.5" customHeight="1" x14ac:dyDescent="0.25">
      <c r="A3" s="14">
        <v>1</v>
      </c>
      <c r="B3" s="13" t="s">
        <v>72</v>
      </c>
      <c r="C3" s="14">
        <v>1</v>
      </c>
      <c r="D3" s="14" t="s">
        <v>7</v>
      </c>
      <c r="E3" s="14">
        <v>8517</v>
      </c>
      <c r="F3" s="14">
        <f>E3*H3</f>
        <v>536571</v>
      </c>
      <c r="G3" s="16">
        <v>536571</v>
      </c>
      <c r="H3" s="4">
        <v>63</v>
      </c>
    </row>
    <row r="4" spans="1:9" s="4" customFormat="1" ht="15.75" x14ac:dyDescent="0.25">
      <c r="A4" s="14">
        <v>2</v>
      </c>
      <c r="B4" s="14" t="s">
        <v>60</v>
      </c>
      <c r="C4" s="14">
        <v>1</v>
      </c>
      <c r="D4" s="14" t="s">
        <v>7</v>
      </c>
      <c r="E4" s="14">
        <v>1100</v>
      </c>
      <c r="F4" s="14">
        <f>E4*H3</f>
        <v>69300</v>
      </c>
      <c r="G4" s="16">
        <v>69300</v>
      </c>
    </row>
    <row r="5" spans="1:9" s="4" customFormat="1" ht="15.75" x14ac:dyDescent="0.25">
      <c r="A5" s="14">
        <v>3</v>
      </c>
      <c r="B5" s="14" t="s">
        <v>50</v>
      </c>
      <c r="C5" s="14">
        <v>1</v>
      </c>
      <c r="D5" s="14"/>
      <c r="E5" s="14"/>
      <c r="F5" s="14"/>
      <c r="G5" s="16">
        <v>0</v>
      </c>
    </row>
    <row r="6" spans="1:9" s="4" customFormat="1" ht="15.95" customHeight="1" x14ac:dyDescent="0.25">
      <c r="A6" s="16" t="s">
        <v>8</v>
      </c>
      <c r="B6" s="16"/>
      <c r="C6" s="16"/>
      <c r="D6" s="16"/>
      <c r="E6" s="16"/>
      <c r="F6" s="16"/>
      <c r="G6" s="27">
        <f>G3+G4+G5</f>
        <v>605871</v>
      </c>
      <c r="I6" s="5"/>
    </row>
    <row r="7" spans="1:9" s="4" customFormat="1" ht="48" customHeight="1" x14ac:dyDescent="0.2">
      <c r="A7" s="61" t="s">
        <v>32</v>
      </c>
      <c r="B7" s="62"/>
      <c r="C7" s="62"/>
      <c r="D7" s="62"/>
      <c r="E7" s="62"/>
      <c r="F7" s="62"/>
      <c r="G7" s="63"/>
    </row>
    <row r="8" spans="1:9" s="4" customFormat="1" ht="15.95" customHeight="1" x14ac:dyDescent="0.2">
      <c r="A8" s="15" t="s">
        <v>0</v>
      </c>
      <c r="B8" s="15" t="s">
        <v>1</v>
      </c>
      <c r="C8" s="14" t="s">
        <v>2</v>
      </c>
      <c r="D8" s="14" t="s">
        <v>3</v>
      </c>
      <c r="E8" s="14" t="s">
        <v>9</v>
      </c>
      <c r="F8" s="14" t="s">
        <v>5</v>
      </c>
      <c r="G8" s="14" t="s">
        <v>6</v>
      </c>
    </row>
    <row r="9" spans="1:9" s="4" customFormat="1" ht="15.75" customHeight="1" x14ac:dyDescent="0.2">
      <c r="A9" s="47" t="s">
        <v>10</v>
      </c>
      <c r="B9" s="48"/>
      <c r="C9" s="48"/>
      <c r="D9" s="48"/>
      <c r="E9" s="48"/>
      <c r="F9" s="48"/>
      <c r="G9" s="49"/>
    </row>
    <row r="10" spans="1:9" s="4" customFormat="1" ht="15.75" x14ac:dyDescent="0.25">
      <c r="A10" s="15">
        <v>1</v>
      </c>
      <c r="B10" s="15" t="s">
        <v>68</v>
      </c>
      <c r="C10" s="14">
        <v>1</v>
      </c>
      <c r="D10" s="14" t="s">
        <v>7</v>
      </c>
      <c r="E10" s="14">
        <v>418</v>
      </c>
      <c r="F10" s="14">
        <f>E10*H3</f>
        <v>26334</v>
      </c>
      <c r="G10" s="16">
        <f>C10*F10</f>
        <v>26334</v>
      </c>
    </row>
    <row r="11" spans="1:9" s="6" customFormat="1" ht="30" x14ac:dyDescent="0.25">
      <c r="A11" s="15">
        <v>2</v>
      </c>
      <c r="B11" s="15" t="s">
        <v>35</v>
      </c>
      <c r="C11" s="14">
        <v>4</v>
      </c>
      <c r="D11" s="14" t="s">
        <v>7</v>
      </c>
      <c r="E11" s="14">
        <v>11</v>
      </c>
      <c r="F11" s="14">
        <f>E11*H3</f>
        <v>693</v>
      </c>
      <c r="G11" s="16">
        <f>C11*F11</f>
        <v>2772</v>
      </c>
    </row>
    <row r="12" spans="1:9" s="4" customFormat="1" ht="33" customHeight="1" x14ac:dyDescent="0.25">
      <c r="A12" s="15">
        <v>3</v>
      </c>
      <c r="B12" s="15" t="s">
        <v>69</v>
      </c>
      <c r="C12" s="14">
        <v>1</v>
      </c>
      <c r="D12" s="14" t="s">
        <v>7</v>
      </c>
      <c r="E12" s="14">
        <v>365</v>
      </c>
      <c r="F12" s="14">
        <f>E12*H3</f>
        <v>22995</v>
      </c>
      <c r="G12" s="16">
        <f>C12*F12</f>
        <v>22995</v>
      </c>
    </row>
    <row r="13" spans="1:9" s="4" customFormat="1" ht="15.75" x14ac:dyDescent="0.2">
      <c r="A13" s="47" t="s">
        <v>11</v>
      </c>
      <c r="B13" s="48"/>
      <c r="C13" s="48"/>
      <c r="D13" s="48"/>
      <c r="E13" s="48"/>
      <c r="F13" s="48"/>
      <c r="G13" s="49"/>
    </row>
    <row r="14" spans="1:9" s="4" customFormat="1" ht="30" x14ac:dyDescent="0.25">
      <c r="A14" s="15">
        <v>4</v>
      </c>
      <c r="B14" s="15" t="s">
        <v>48</v>
      </c>
      <c r="C14" s="14">
        <v>2</v>
      </c>
      <c r="D14" s="14" t="s">
        <v>7</v>
      </c>
      <c r="E14" s="14">
        <v>150</v>
      </c>
      <c r="F14" s="14">
        <f>E14*H3</f>
        <v>9450</v>
      </c>
      <c r="G14" s="31">
        <f>F14*C14</f>
        <v>18900</v>
      </c>
    </row>
    <row r="15" spans="1:9" s="4" customFormat="1" ht="45" x14ac:dyDescent="0.25">
      <c r="A15" s="15">
        <v>5</v>
      </c>
      <c r="B15" s="15" t="s">
        <v>49</v>
      </c>
      <c r="C15" s="14">
        <v>5</v>
      </c>
      <c r="D15" s="14" t="s">
        <v>7</v>
      </c>
      <c r="E15" s="14">
        <v>30</v>
      </c>
      <c r="F15" s="14">
        <f>E15*H3</f>
        <v>1890</v>
      </c>
      <c r="G15" s="31">
        <f>F15*C15</f>
        <v>9450</v>
      </c>
    </row>
    <row r="16" spans="1:9" s="4" customFormat="1" ht="15.75" x14ac:dyDescent="0.25">
      <c r="A16" s="50" t="s">
        <v>36</v>
      </c>
      <c r="B16" s="50"/>
      <c r="C16" s="50"/>
      <c r="D16" s="50"/>
      <c r="E16" s="50"/>
      <c r="F16" s="50"/>
      <c r="G16" s="50"/>
    </row>
    <row r="17" spans="1:7" s="4" customFormat="1" ht="30" x14ac:dyDescent="0.25">
      <c r="A17" s="17">
        <v>6</v>
      </c>
      <c r="B17" s="15" t="s">
        <v>59</v>
      </c>
      <c r="C17" s="14">
        <v>1</v>
      </c>
      <c r="D17" s="14" t="s">
        <v>7</v>
      </c>
      <c r="E17" s="14">
        <v>600</v>
      </c>
      <c r="F17" s="14">
        <f>E17*H3</f>
        <v>37800</v>
      </c>
      <c r="G17" s="16">
        <f>F17*C17</f>
        <v>37800</v>
      </c>
    </row>
    <row r="18" spans="1:7" s="4" customFormat="1" ht="15.75" x14ac:dyDescent="0.2">
      <c r="A18" s="51" t="s">
        <v>37</v>
      </c>
      <c r="B18" s="52"/>
      <c r="C18" s="52"/>
      <c r="D18" s="52"/>
      <c r="E18" s="52"/>
      <c r="F18" s="52"/>
      <c r="G18" s="53"/>
    </row>
    <row r="19" spans="1:7" s="4" customFormat="1" ht="15.75" x14ac:dyDescent="0.2">
      <c r="A19" s="15">
        <v>7</v>
      </c>
      <c r="B19" s="15" t="s">
        <v>38</v>
      </c>
      <c r="C19" s="15">
        <v>2</v>
      </c>
      <c r="D19" s="15" t="s">
        <v>7</v>
      </c>
      <c r="E19" s="15">
        <v>60</v>
      </c>
      <c r="F19" s="15">
        <f>E19*H3</f>
        <v>3780</v>
      </c>
      <c r="G19" s="18">
        <f>F19*C19</f>
        <v>7560</v>
      </c>
    </row>
    <row r="20" spans="1:7" s="4" customFormat="1" ht="15.75" x14ac:dyDescent="0.2">
      <c r="A20" s="15">
        <v>8</v>
      </c>
      <c r="B20" s="15" t="s">
        <v>67</v>
      </c>
      <c r="C20" s="15">
        <v>1</v>
      </c>
      <c r="D20" s="15" t="s">
        <v>7</v>
      </c>
      <c r="E20" s="15">
        <v>420</v>
      </c>
      <c r="F20" s="15">
        <f>E20*H3</f>
        <v>26460</v>
      </c>
      <c r="G20" s="18">
        <f>F20*C20</f>
        <v>26460</v>
      </c>
    </row>
    <row r="21" spans="1:7" s="4" customFormat="1" ht="15.75" x14ac:dyDescent="0.2">
      <c r="A21" s="15">
        <v>9</v>
      </c>
      <c r="B21" s="15" t="s">
        <v>56</v>
      </c>
      <c r="C21" s="15">
        <v>1</v>
      </c>
      <c r="D21" s="15" t="s">
        <v>7</v>
      </c>
      <c r="E21" s="15">
        <v>80</v>
      </c>
      <c r="F21" s="15">
        <f>E21*H3</f>
        <v>5040</v>
      </c>
      <c r="G21" s="18">
        <f>F21*C21</f>
        <v>5040</v>
      </c>
    </row>
    <row r="22" spans="1:7" s="4" customFormat="1" ht="30" x14ac:dyDescent="0.2">
      <c r="A22" s="15">
        <v>10</v>
      </c>
      <c r="B22" s="15" t="s">
        <v>39</v>
      </c>
      <c r="C22" s="15">
        <v>1</v>
      </c>
      <c r="D22" s="15" t="s">
        <v>7</v>
      </c>
      <c r="E22" s="15">
        <v>130</v>
      </c>
      <c r="F22" s="15">
        <f>E22*H3</f>
        <v>8190</v>
      </c>
      <c r="G22" s="18">
        <f>F22*C22</f>
        <v>8190</v>
      </c>
    </row>
    <row r="23" spans="1:7" ht="15.75" x14ac:dyDescent="0.2">
      <c r="A23" s="15">
        <v>11</v>
      </c>
      <c r="B23" s="15" t="s">
        <v>40</v>
      </c>
      <c r="C23" s="15">
        <v>1</v>
      </c>
      <c r="D23" s="15" t="s">
        <v>41</v>
      </c>
      <c r="E23" s="15">
        <v>196</v>
      </c>
      <c r="F23" s="15">
        <f>E23*H3</f>
        <v>12348</v>
      </c>
      <c r="G23" s="18">
        <f>F23*C23</f>
        <v>12348</v>
      </c>
    </row>
    <row r="24" spans="1:7" s="7" customFormat="1" ht="15.75" x14ac:dyDescent="0.2">
      <c r="A24" s="54" t="s">
        <v>42</v>
      </c>
      <c r="B24" s="54"/>
      <c r="C24" s="54"/>
      <c r="D24" s="54"/>
      <c r="E24" s="54"/>
      <c r="F24" s="54"/>
      <c r="G24" s="54"/>
    </row>
    <row r="25" spans="1:7" s="4" customFormat="1" ht="70.5" customHeight="1" x14ac:dyDescent="0.25">
      <c r="A25" s="34">
        <v>12</v>
      </c>
      <c r="B25" s="15" t="s">
        <v>66</v>
      </c>
      <c r="C25" s="14">
        <v>3</v>
      </c>
      <c r="D25" s="14" t="s">
        <v>7</v>
      </c>
      <c r="E25" s="14">
        <v>205</v>
      </c>
      <c r="F25" s="14">
        <f>E25*H3</f>
        <v>12915</v>
      </c>
      <c r="G25" s="19">
        <f t="shared" ref="G25:G30" si="0">F25*C25</f>
        <v>38745</v>
      </c>
    </row>
    <row r="26" spans="1:7" s="4" customFormat="1" ht="15.75" x14ac:dyDescent="0.25">
      <c r="A26" s="34">
        <v>13</v>
      </c>
      <c r="B26" s="15" t="s">
        <v>70</v>
      </c>
      <c r="C26" s="14">
        <v>1</v>
      </c>
      <c r="D26" s="14" t="s">
        <v>7</v>
      </c>
      <c r="E26" s="14">
        <v>80</v>
      </c>
      <c r="F26" s="35">
        <f>E26*H3</f>
        <v>5040</v>
      </c>
      <c r="G26" s="16">
        <f t="shared" si="0"/>
        <v>5040</v>
      </c>
    </row>
    <row r="27" spans="1:7" s="4" customFormat="1" ht="15.75" x14ac:dyDescent="0.25">
      <c r="A27" s="34">
        <v>14</v>
      </c>
      <c r="B27" s="15" t="s">
        <v>43</v>
      </c>
      <c r="C27" s="14">
        <v>3</v>
      </c>
      <c r="D27" s="14" t="s">
        <v>7</v>
      </c>
      <c r="E27" s="14">
        <v>6</v>
      </c>
      <c r="F27" s="14">
        <f>E27*H3</f>
        <v>378</v>
      </c>
      <c r="G27" s="19">
        <f t="shared" si="0"/>
        <v>1134</v>
      </c>
    </row>
    <row r="28" spans="1:7" s="4" customFormat="1" ht="16.5" customHeight="1" x14ac:dyDescent="0.25">
      <c r="A28" s="34">
        <v>15</v>
      </c>
      <c r="B28" s="15" t="s">
        <v>44</v>
      </c>
      <c r="C28" s="14">
        <v>3</v>
      </c>
      <c r="D28" s="14" t="s">
        <v>7</v>
      </c>
      <c r="E28" s="14">
        <v>20</v>
      </c>
      <c r="F28" s="14">
        <f>E28*H3</f>
        <v>1260</v>
      </c>
      <c r="G28" s="19">
        <f t="shared" si="0"/>
        <v>3780</v>
      </c>
    </row>
    <row r="29" spans="1:7" s="4" customFormat="1" ht="30" x14ac:dyDescent="0.25">
      <c r="A29" s="34">
        <v>16</v>
      </c>
      <c r="B29" s="15" t="s">
        <v>65</v>
      </c>
      <c r="C29" s="14">
        <v>1</v>
      </c>
      <c r="D29" s="14" t="s">
        <v>7</v>
      </c>
      <c r="E29" s="14">
        <v>23</v>
      </c>
      <c r="F29" s="14">
        <f>E29*H3</f>
        <v>1449</v>
      </c>
      <c r="G29" s="44">
        <f t="shared" si="0"/>
        <v>1449</v>
      </c>
    </row>
    <row r="30" spans="1:7" s="4" customFormat="1" ht="15.75" x14ac:dyDescent="0.25">
      <c r="A30" s="34">
        <v>17</v>
      </c>
      <c r="B30" s="15" t="s">
        <v>45</v>
      </c>
      <c r="C30" s="14">
        <v>3</v>
      </c>
      <c r="D30" s="14" t="s">
        <v>41</v>
      </c>
      <c r="E30" s="14">
        <v>34</v>
      </c>
      <c r="F30" s="14">
        <f>E30*H3</f>
        <v>2142</v>
      </c>
      <c r="G30" s="19">
        <f t="shared" si="0"/>
        <v>6426</v>
      </c>
    </row>
    <row r="31" spans="1:7" ht="15.75" x14ac:dyDescent="0.2">
      <c r="A31" s="47" t="s">
        <v>13</v>
      </c>
      <c r="B31" s="48"/>
      <c r="C31" s="48"/>
      <c r="D31" s="48"/>
      <c r="E31" s="48"/>
      <c r="F31" s="48"/>
      <c r="G31" s="49"/>
    </row>
    <row r="32" spans="1:7" ht="39" customHeight="1" x14ac:dyDescent="0.25">
      <c r="A32" s="15">
        <v>18</v>
      </c>
      <c r="B32" s="15" t="s">
        <v>33</v>
      </c>
      <c r="C32" s="14">
        <v>0</v>
      </c>
      <c r="D32" s="14" t="s">
        <v>7</v>
      </c>
      <c r="E32" s="14">
        <v>324</v>
      </c>
      <c r="F32" s="14">
        <f>E32*H3</f>
        <v>20412</v>
      </c>
      <c r="G32" s="16">
        <f>F32*C32</f>
        <v>0</v>
      </c>
    </row>
    <row r="33" spans="1:7" ht="15" x14ac:dyDescent="0.2">
      <c r="A33" s="55" t="s">
        <v>62</v>
      </c>
      <c r="B33" s="56"/>
      <c r="C33" s="56"/>
      <c r="D33" s="56"/>
      <c r="E33" s="56"/>
      <c r="F33" s="56"/>
      <c r="G33" s="57"/>
    </row>
    <row r="34" spans="1:7" ht="15" customHeight="1" x14ac:dyDescent="0.2">
      <c r="A34" s="15">
        <v>19</v>
      </c>
      <c r="B34" s="15" t="s">
        <v>63</v>
      </c>
      <c r="C34" s="15">
        <v>1</v>
      </c>
      <c r="D34" s="15" t="s">
        <v>41</v>
      </c>
      <c r="E34" s="15">
        <v>495</v>
      </c>
      <c r="F34" s="15">
        <f>E34*H3</f>
        <v>31185</v>
      </c>
      <c r="G34" s="36">
        <f t="shared" ref="G34:G38" si="1">F34*C34</f>
        <v>31185</v>
      </c>
    </row>
    <row r="35" spans="1:7" ht="15" customHeight="1" x14ac:dyDescent="0.2">
      <c r="A35" s="15">
        <v>20</v>
      </c>
      <c r="B35" s="15" t="s">
        <v>51</v>
      </c>
      <c r="C35" s="15">
        <v>1</v>
      </c>
      <c r="D35" s="15" t="s">
        <v>41</v>
      </c>
      <c r="E35" s="15">
        <v>280</v>
      </c>
      <c r="F35" s="15">
        <f>E35*H3</f>
        <v>17640</v>
      </c>
      <c r="G35" s="36">
        <f t="shared" si="1"/>
        <v>17640</v>
      </c>
    </row>
    <row r="36" spans="1:7" ht="35.25" customHeight="1" x14ac:dyDescent="0.2">
      <c r="A36" s="15">
        <v>21</v>
      </c>
      <c r="B36" s="15" t="s">
        <v>52</v>
      </c>
      <c r="C36" s="15">
        <v>1</v>
      </c>
      <c r="D36" s="15" t="s">
        <v>7</v>
      </c>
      <c r="E36" s="15">
        <v>750</v>
      </c>
      <c r="F36" s="15">
        <f>E36*H3</f>
        <v>47250</v>
      </c>
      <c r="G36" s="18">
        <f t="shared" si="1"/>
        <v>47250</v>
      </c>
    </row>
    <row r="37" spans="1:7" ht="13.5" customHeight="1" x14ac:dyDescent="0.2">
      <c r="A37" s="15">
        <v>22</v>
      </c>
      <c r="B37" s="15" t="s">
        <v>64</v>
      </c>
      <c r="C37" s="15">
        <v>1</v>
      </c>
      <c r="D37" s="15" t="s">
        <v>7</v>
      </c>
      <c r="E37" s="15">
        <v>22</v>
      </c>
      <c r="F37" s="15">
        <f>E37*H3</f>
        <v>1386</v>
      </c>
      <c r="G37" s="36">
        <f t="shared" si="1"/>
        <v>1386</v>
      </c>
    </row>
    <row r="38" spans="1:7" ht="15.75" customHeight="1" x14ac:dyDescent="0.2">
      <c r="A38" s="15">
        <v>23</v>
      </c>
      <c r="B38" s="15" t="s">
        <v>61</v>
      </c>
      <c r="C38" s="15">
        <v>1</v>
      </c>
      <c r="D38" s="15" t="s">
        <v>7</v>
      </c>
      <c r="E38" s="15">
        <v>195</v>
      </c>
      <c r="F38" s="15">
        <f>E38*H3</f>
        <v>12285</v>
      </c>
      <c r="G38" s="18">
        <f t="shared" si="1"/>
        <v>12285</v>
      </c>
    </row>
    <row r="39" spans="1:7" ht="15.75" x14ac:dyDescent="0.2">
      <c r="A39" s="72" t="s">
        <v>14</v>
      </c>
      <c r="B39" s="73"/>
      <c r="C39" s="73"/>
      <c r="D39" s="73"/>
      <c r="E39" s="73"/>
      <c r="F39" s="73"/>
      <c r="G39" s="74"/>
    </row>
    <row r="40" spans="1:7" ht="30" x14ac:dyDescent="0.25">
      <c r="A40" s="20">
        <v>24</v>
      </c>
      <c r="B40" s="20" t="s">
        <v>53</v>
      </c>
      <c r="C40" s="21">
        <v>1</v>
      </c>
      <c r="D40" s="21" t="s">
        <v>12</v>
      </c>
      <c r="E40" s="21">
        <v>750</v>
      </c>
      <c r="F40" s="21">
        <f>E40*H3</f>
        <v>47250</v>
      </c>
      <c r="G40" s="32">
        <f>F40*C40</f>
        <v>47250</v>
      </c>
    </row>
    <row r="41" spans="1:7" ht="15.75" x14ac:dyDescent="0.25">
      <c r="A41" s="21" t="s">
        <v>15</v>
      </c>
      <c r="B41" s="21"/>
      <c r="C41" s="22"/>
      <c r="D41" s="22"/>
      <c r="E41" s="22"/>
      <c r="F41" s="22"/>
      <c r="G41" s="33">
        <f>G10+G11+G12+G14+G15+G17+G19+G20+G21+G22+G23+G25+G26+G27+G28+G29+G30+G32+G34+G35+G36+G37+G38+G40</f>
        <v>391419</v>
      </c>
    </row>
    <row r="42" spans="1:7" ht="15.75" x14ac:dyDescent="0.25">
      <c r="A42" s="21" t="s">
        <v>16</v>
      </c>
      <c r="B42" s="21"/>
      <c r="C42" s="22"/>
      <c r="D42" s="22"/>
      <c r="E42" s="22"/>
      <c r="F42" s="22"/>
      <c r="G42" s="28">
        <f>G41*15%</f>
        <v>58712.85</v>
      </c>
    </row>
    <row r="43" spans="1:7" ht="15.75" x14ac:dyDescent="0.25">
      <c r="A43" s="45" t="s">
        <v>34</v>
      </c>
      <c r="B43" s="45"/>
      <c r="C43" s="23">
        <v>1</v>
      </c>
      <c r="D43" s="24" t="s">
        <v>7</v>
      </c>
      <c r="E43" s="24"/>
      <c r="F43" s="25"/>
      <c r="G43" s="28">
        <f>G41*7%</f>
        <v>27399.33</v>
      </c>
    </row>
    <row r="44" spans="1:7" ht="15.75" x14ac:dyDescent="0.2">
      <c r="A44" s="45" t="s">
        <v>17</v>
      </c>
      <c r="B44" s="45"/>
      <c r="C44" s="45"/>
      <c r="D44" s="45"/>
      <c r="E44" s="26"/>
      <c r="F44" s="26"/>
      <c r="G44" s="29">
        <f>G41+G42+G43</f>
        <v>477531.18</v>
      </c>
    </row>
    <row r="45" spans="1:7" ht="15.75" x14ac:dyDescent="0.2">
      <c r="A45" s="46" t="s">
        <v>18</v>
      </c>
      <c r="B45" s="45"/>
      <c r="C45" s="45"/>
      <c r="D45" s="45"/>
      <c r="E45" s="26"/>
      <c r="F45" s="26"/>
      <c r="G45" s="30">
        <f>G6+G44</f>
        <v>1083402.18</v>
      </c>
    </row>
    <row r="47" spans="1:7" x14ac:dyDescent="0.2">
      <c r="A47" s="8"/>
      <c r="B47" s="37" t="s">
        <v>54</v>
      </c>
      <c r="C47" s="38"/>
      <c r="G47"/>
    </row>
    <row r="48" spans="1:7" ht="15" customHeight="1" x14ac:dyDescent="0.2">
      <c r="A48" s="8"/>
      <c r="B48" s="39" t="s">
        <v>46</v>
      </c>
      <c r="C48" s="40">
        <f>G6*70%</f>
        <v>424109.69999999995</v>
      </c>
      <c r="G48"/>
    </row>
    <row r="49" spans="1:7" ht="20.25" customHeight="1" x14ac:dyDescent="0.2">
      <c r="A49" s="8"/>
      <c r="B49" s="39" t="s">
        <v>55</v>
      </c>
      <c r="C49" s="41">
        <f>(G14+G15+G25+G27+G28+G40+G34+G37+G30+G35)+(G14+G15+G25+G27+G28+G40+G34+G37+G30+G35)*15%</f>
        <v>202280.4</v>
      </c>
      <c r="G49"/>
    </row>
    <row r="50" spans="1:7" x14ac:dyDescent="0.2">
      <c r="B50" s="42" t="s">
        <v>47</v>
      </c>
      <c r="C50" s="43">
        <f>C48+C49</f>
        <v>626390.1</v>
      </c>
      <c r="G50"/>
    </row>
    <row r="51" spans="1:7" ht="15.75" x14ac:dyDescent="0.25">
      <c r="A51" s="66" t="s">
        <v>19</v>
      </c>
      <c r="B51" s="67"/>
      <c r="C51" s="67"/>
      <c r="D51" s="67"/>
      <c r="E51" s="67"/>
      <c r="F51" s="67"/>
      <c r="G51" s="67"/>
    </row>
    <row r="52" spans="1:7" ht="15.75" x14ac:dyDescent="0.25">
      <c r="A52" s="9">
        <v>1</v>
      </c>
      <c r="B52" s="10" t="s">
        <v>20</v>
      </c>
      <c r="C52" s="11"/>
      <c r="D52" s="11"/>
      <c r="E52" s="11"/>
      <c r="F52" s="11"/>
      <c r="G52" s="12"/>
    </row>
    <row r="53" spans="1:7" ht="15.75" x14ac:dyDescent="0.25">
      <c r="A53" s="9">
        <v>2</v>
      </c>
      <c r="B53" s="10" t="s">
        <v>21</v>
      </c>
      <c r="C53" s="11"/>
      <c r="D53" s="11"/>
      <c r="E53" s="11"/>
      <c r="F53" s="11"/>
      <c r="G53" s="12"/>
    </row>
    <row r="54" spans="1:7" ht="30" x14ac:dyDescent="0.25">
      <c r="A54" s="9">
        <v>3</v>
      </c>
      <c r="B54" s="10" t="s">
        <v>22</v>
      </c>
      <c r="C54" s="11"/>
      <c r="D54" s="11"/>
      <c r="E54" s="11"/>
      <c r="F54" s="11"/>
      <c r="G54" s="12"/>
    </row>
    <row r="55" spans="1:7" ht="15.75" x14ac:dyDescent="0.25">
      <c r="A55" s="9">
        <v>4</v>
      </c>
      <c r="B55" s="10" t="s">
        <v>23</v>
      </c>
      <c r="C55" s="11"/>
      <c r="D55" s="11"/>
      <c r="E55" s="11"/>
      <c r="F55" s="11"/>
      <c r="G55" s="12"/>
    </row>
    <row r="56" spans="1:7" ht="15.75" x14ac:dyDescent="0.25">
      <c r="A56" s="9"/>
      <c r="B56" s="10"/>
      <c r="C56" s="11"/>
      <c r="D56" s="11"/>
      <c r="E56" s="11"/>
      <c r="F56" s="11"/>
      <c r="G56" s="12"/>
    </row>
    <row r="57" spans="1:7" ht="15.75" x14ac:dyDescent="0.25">
      <c r="A57" s="9"/>
      <c r="B57" s="68" t="s">
        <v>24</v>
      </c>
      <c r="C57" s="69"/>
      <c r="D57" s="69"/>
      <c r="E57" s="69"/>
      <c r="F57" s="69"/>
      <c r="G57" s="69"/>
    </row>
    <row r="58" spans="1:7" ht="15" x14ac:dyDescent="0.2">
      <c r="A58" s="9">
        <v>1</v>
      </c>
      <c r="B58" s="70" t="s">
        <v>25</v>
      </c>
      <c r="C58" s="71"/>
      <c r="D58" s="71"/>
      <c r="E58" s="71"/>
      <c r="F58" s="71"/>
      <c r="G58" s="71"/>
    </row>
    <row r="59" spans="1:7" ht="15" x14ac:dyDescent="0.2">
      <c r="A59" s="9">
        <v>2</v>
      </c>
      <c r="B59" s="70" t="s">
        <v>26</v>
      </c>
      <c r="C59" s="71"/>
      <c r="D59" s="71"/>
      <c r="E59" s="71"/>
      <c r="F59" s="71"/>
      <c r="G59" s="71"/>
    </row>
    <row r="60" spans="1:7" ht="28.5" customHeight="1" x14ac:dyDescent="0.2">
      <c r="A60" s="9">
        <v>3</v>
      </c>
      <c r="B60" s="70" t="s">
        <v>27</v>
      </c>
      <c r="C60" s="71"/>
      <c r="D60" s="71"/>
      <c r="E60" s="71"/>
      <c r="F60" s="71"/>
      <c r="G60" s="71"/>
    </row>
    <row r="61" spans="1:7" ht="15" x14ac:dyDescent="0.2">
      <c r="A61" s="9">
        <v>4</v>
      </c>
      <c r="B61" s="70" t="s">
        <v>28</v>
      </c>
      <c r="C61" s="71"/>
      <c r="D61" s="71"/>
      <c r="E61" s="71"/>
      <c r="F61" s="71"/>
      <c r="G61" s="71"/>
    </row>
    <row r="62" spans="1:7" ht="33.75" customHeight="1" x14ac:dyDescent="0.2">
      <c r="A62" s="9">
        <v>5</v>
      </c>
      <c r="B62" s="70" t="s">
        <v>29</v>
      </c>
      <c r="C62" s="71"/>
      <c r="D62" s="71"/>
      <c r="E62" s="71"/>
      <c r="F62" s="71"/>
      <c r="G62" s="71"/>
    </row>
    <row r="63" spans="1:7" ht="33" customHeight="1" x14ac:dyDescent="0.2">
      <c r="A63" s="9">
        <v>6</v>
      </c>
      <c r="B63" s="70" t="s">
        <v>57</v>
      </c>
      <c r="C63" s="71"/>
      <c r="D63" s="71"/>
      <c r="E63" s="71"/>
      <c r="F63" s="71"/>
      <c r="G63" s="71"/>
    </row>
    <row r="64" spans="1:7" ht="15" x14ac:dyDescent="0.2">
      <c r="A64" s="9">
        <v>7</v>
      </c>
      <c r="B64" s="70" t="s">
        <v>31</v>
      </c>
      <c r="C64" s="71"/>
      <c r="D64" s="71"/>
      <c r="E64" s="71"/>
      <c r="F64" s="71"/>
      <c r="G64" s="71"/>
    </row>
    <row r="65" spans="1:7" ht="15.75" x14ac:dyDescent="0.25">
      <c r="A65" s="9">
        <v>8</v>
      </c>
      <c r="B65" s="10" t="s">
        <v>30</v>
      </c>
      <c r="C65" s="11"/>
      <c r="D65" s="11"/>
      <c r="E65" s="11"/>
      <c r="F65" s="11"/>
      <c r="G65" s="12"/>
    </row>
    <row r="67" spans="1:7" ht="136.5" customHeight="1" x14ac:dyDescent="0.2">
      <c r="B67" s="64" t="s">
        <v>58</v>
      </c>
      <c r="C67" s="64"/>
      <c r="D67" s="64"/>
      <c r="E67" s="64"/>
      <c r="F67" s="64"/>
      <c r="G67" s="65"/>
    </row>
  </sheetData>
  <sheetProtection selectLockedCells="1" selectUnlockedCells="1"/>
  <mergeCells count="25">
    <mergeCell ref="A1:G1"/>
    <mergeCell ref="A9:G9"/>
    <mergeCell ref="A7:G7"/>
    <mergeCell ref="B67:G67"/>
    <mergeCell ref="A51:G51"/>
    <mergeCell ref="B57:G57"/>
    <mergeCell ref="B61:G61"/>
    <mergeCell ref="B63:G63"/>
    <mergeCell ref="B62:G62"/>
    <mergeCell ref="B60:G60"/>
    <mergeCell ref="B59:G59"/>
    <mergeCell ref="B58:G58"/>
    <mergeCell ref="A39:G39"/>
    <mergeCell ref="A13:G13"/>
    <mergeCell ref="B64:G64"/>
    <mergeCell ref="A44:B44"/>
    <mergeCell ref="C44:D44"/>
    <mergeCell ref="A45:B45"/>
    <mergeCell ref="A31:G31"/>
    <mergeCell ref="A43:B43"/>
    <mergeCell ref="A16:G16"/>
    <mergeCell ref="A18:G18"/>
    <mergeCell ref="A24:G24"/>
    <mergeCell ref="C45:D45"/>
    <mergeCell ref="A33:G33"/>
  </mergeCells>
  <phoneticPr fontId="0" type="noConversion"/>
  <pageMargins left="0.59055118110236227" right="0.43307086614173229" top="1.9685039370078741" bottom="0.31496062992125984" header="0.51181102362204722" footer="0.51181102362204722"/>
  <pageSetup paperSize="9" scale="60" firstPageNumber="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</vt:lpstr>
      <vt:lpstr>Лист1</vt:lpstr>
      <vt:lpstr>Лист2</vt:lpstr>
      <vt:lpstr>предложение!Область_печати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2015-07-22T12:09:06Z</cp:lastPrinted>
  <dcterms:created xsi:type="dcterms:W3CDTF">2009-08-13T05:06:22Z</dcterms:created>
  <dcterms:modified xsi:type="dcterms:W3CDTF">2017-06-22T08:51:16Z</dcterms:modified>
</cp:coreProperties>
</file>