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Коммерческие для сайта\"/>
    </mc:Choice>
  </mc:AlternateContent>
  <bookViews>
    <workbookView xWindow="16770" yWindow="0" windowWidth="18255" windowHeight="10110"/>
  </bookViews>
  <sheets>
    <sheet name="фильтрация" sheetId="1" r:id="rId1"/>
    <sheet name="Лист1" sheetId="3" r:id="rId2"/>
    <sheet name="Лист2" sheetId="4" r:id="rId3"/>
  </sheets>
  <calcPr calcId="152511"/>
</workbook>
</file>

<file path=xl/calcChain.xml><?xml version="1.0" encoding="utf-8"?>
<calcChain xmlns="http://schemas.openxmlformats.org/spreadsheetml/2006/main">
  <c r="F4" i="1" l="1"/>
  <c r="G4" i="1" s="1"/>
  <c r="F25" i="1" l="1"/>
  <c r="G25" i="1" s="1"/>
  <c r="F26" i="1" l="1"/>
  <c r="G26" i="1" s="1"/>
  <c r="F23" i="1"/>
  <c r="G23" i="1" s="1"/>
  <c r="F3" i="1"/>
  <c r="G3" i="1" s="1"/>
  <c r="G6" i="1" s="1"/>
  <c r="F10" i="1"/>
  <c r="G10" i="1" s="1"/>
  <c r="F11" i="1"/>
  <c r="G11" i="1" s="1"/>
  <c r="F12" i="1"/>
  <c r="G12" i="1" s="1"/>
  <c r="F14" i="1"/>
  <c r="G14" i="1" s="1"/>
  <c r="F15" i="1"/>
  <c r="G15" i="1" s="1"/>
  <c r="F17" i="1"/>
  <c r="G17" i="1" s="1"/>
  <c r="F28" i="1"/>
  <c r="G28" i="1" s="1"/>
  <c r="F19" i="1"/>
  <c r="G19" i="1" s="1"/>
  <c r="F20" i="1"/>
  <c r="G20" i="1" s="1"/>
  <c r="F21" i="1"/>
  <c r="G21" i="1" s="1"/>
  <c r="F22" i="1"/>
  <c r="G22" i="1" s="1"/>
  <c r="F24" i="1"/>
  <c r="G24" i="1" s="1"/>
  <c r="G29" i="1" l="1"/>
  <c r="G31" i="1" s="1"/>
  <c r="G35" i="1"/>
  <c r="G36" i="1"/>
  <c r="G37" i="1" l="1"/>
  <c r="G30" i="1"/>
  <c r="G32" i="1" s="1"/>
  <c r="G33" i="1" s="1"/>
</calcChain>
</file>

<file path=xl/sharedStrings.xml><?xml version="1.0" encoding="utf-8"?>
<sst xmlns="http://schemas.openxmlformats.org/spreadsheetml/2006/main" count="68" uniqueCount="46">
  <si>
    <t>№</t>
  </si>
  <si>
    <t>Наименование</t>
  </si>
  <si>
    <t>Кол-во</t>
  </si>
  <si>
    <t>Ед. изм.</t>
  </si>
  <si>
    <t>Цена в у.е</t>
  </si>
  <si>
    <t>Цена в руб.</t>
  </si>
  <si>
    <t>Сумма</t>
  </si>
  <si>
    <t>шт.</t>
  </si>
  <si>
    <t>Итого стоимость бассейна без оборудования</t>
  </si>
  <si>
    <t>Цена в у.е.</t>
  </si>
  <si>
    <t>Фильтрация</t>
  </si>
  <si>
    <t>Закладные элементы фильтрации</t>
  </si>
  <si>
    <t>Управление фильтрацией</t>
  </si>
  <si>
    <t>компл.</t>
  </si>
  <si>
    <t>Дополнительное оборудование</t>
  </si>
  <si>
    <t xml:space="preserve">Итого стоимость оборудования составляет: </t>
  </si>
  <si>
    <t>Монтажные работы составляют:</t>
  </si>
  <si>
    <t>Итого стоимость необходимого оборудования:</t>
  </si>
  <si>
    <t>Итого стоимость бассейна с оборудованием:</t>
  </si>
  <si>
    <t>Кабель медный 6мм х 2</t>
  </si>
  <si>
    <t>комп.</t>
  </si>
  <si>
    <t>Трубопроводная арматура</t>
  </si>
  <si>
    <t>Стоимость закладного оборудования</t>
  </si>
  <si>
    <t>70 % от стоимости чаши</t>
  </si>
  <si>
    <t>Комплект эл. монтажный</t>
  </si>
  <si>
    <t>Пусконаладочные работы</t>
  </si>
  <si>
    <t>Итого для заключения договора необходимо:</t>
  </si>
  <si>
    <t>Фильтр "ROMA" 8-10  м3/ч, MEC500VT</t>
  </si>
  <si>
    <t>Песок кварцевый фракции 0.5-0.8 мм 25 кг., SAND0508</t>
  </si>
  <si>
    <t>Гибкий кабель, САВ001</t>
  </si>
  <si>
    <t>Соединительная коробка из ABS пластика,  В005</t>
  </si>
  <si>
    <t>Скиммер из ABS пластика, (крепление:  нерж.болт в бронзовую резьбу) А-054</t>
  </si>
  <si>
    <t>Форсунка стеновая возврата воды из ABS пластика, (крепление:  нерж.болт в бронзовую резьбу) А-031</t>
  </si>
  <si>
    <t>Лестница, 4 ступенчатая, из нержавеющей стали, Швеция "MIXTO", PS-0307</t>
  </si>
  <si>
    <t xml:space="preserve">        Стоимость необходимого оборудования для бассейна.                                                                                             (Все оборудование из серии Premium, Испанского  и  Шведского производства)</t>
  </si>
  <si>
    <t>желтым цветом выделенно закладное оборудование</t>
  </si>
  <si>
    <t>Стоимость полипропиленовой чаши ( сварка на стыковочной машине; сборка этого материала;  пенополистирол под бассейн-на бетонную плиту;  пенополистерольные  блоки в стенки бассейна снаружи, арматура 12 вокруг бассейна в ребрах; изготовление внутренних распорок; техническое задание, инструкция по бетонированию</t>
  </si>
  <si>
    <t>Циркуляционный насос "Premium" "America" 10  м3/ч, SA075M</t>
  </si>
  <si>
    <t>Панель управления фильтрацией (AM003BTS)</t>
  </si>
  <si>
    <t>Комплект трубопроводной и запорнорегулирующей арматуры ПВХ</t>
  </si>
  <si>
    <t>Светильник "Светодиодный" 21 Вт,12 В пластик,Aqua Viva PAR56-256LED RGB ЦВЕТНОЙ(15097,15536)  (крепление:  нерж.болт в бронзовую резьбу)</t>
  </si>
  <si>
    <t>Трансформатор понижающий 130 Вт, PS-0721</t>
  </si>
  <si>
    <t>Пульт управления программами фонаря RC 1800 (15538)</t>
  </si>
  <si>
    <r>
      <t>Стоимость чаши бассейна из УФ стабилизированного Немецкого   полипропилена</t>
    </r>
    <r>
      <rPr>
        <b/>
        <sz val="14"/>
        <rFont val="Arial"/>
        <family val="2"/>
        <charset val="204"/>
      </rPr>
      <t xml:space="preserve"> </t>
    </r>
    <r>
      <rPr>
        <b/>
        <sz val="12"/>
        <rFont val="Arial"/>
        <family val="2"/>
        <charset val="204"/>
      </rPr>
      <t>(по бесшовной технологии), толщиной 8 мм. Размер</t>
    </r>
    <r>
      <rPr>
        <b/>
        <sz val="14"/>
        <rFont val="Arial"/>
        <family val="2"/>
        <charset val="204"/>
      </rPr>
      <t xml:space="preserve"> 7*3*1,5 м</t>
    </r>
    <r>
      <rPr>
        <b/>
        <sz val="12"/>
        <rFont val="Arial"/>
        <family val="2"/>
        <charset val="204"/>
      </rPr>
      <t>.                                                                                                        Форма - прямоугольник с закругленными углами, Объем</t>
    </r>
    <r>
      <rPr>
        <b/>
        <sz val="14"/>
        <rFont val="Arial"/>
        <family val="2"/>
        <charset val="204"/>
      </rPr>
      <t xml:space="preserve"> 32 </t>
    </r>
    <r>
      <rPr>
        <b/>
        <sz val="12"/>
        <rFont val="Arial"/>
        <family val="2"/>
        <charset val="204"/>
      </rPr>
      <t xml:space="preserve"> м3.</t>
    </r>
  </si>
  <si>
    <t>Римская лестница угловая</t>
  </si>
  <si>
    <t>Доставка на место в черте города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</si>
</sst>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b/>
      <sz val="10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/>
    <xf numFmtId="0" fontId="5" fillId="0" borderId="0" xfId="0" applyFont="1"/>
    <xf numFmtId="0" fontId="5" fillId="0" borderId="0" xfId="0" applyFont="1" applyBorder="1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/>
    <xf numFmtId="0" fontId="7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/>
    <xf numFmtId="0" fontId="3" fillId="2" borderId="1" xfId="0" applyFont="1" applyFill="1" applyBorder="1"/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/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5" fillId="2" borderId="1" xfId="0" applyNumberFormat="1" applyFont="1" applyFill="1" applyBorder="1"/>
    <xf numFmtId="0" fontId="5" fillId="2" borderId="2" xfId="0" applyFont="1" applyFill="1" applyBorder="1" applyAlignment="1">
      <alignment horizontal="left"/>
    </xf>
    <xf numFmtId="1" fontId="3" fillId="2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3" fillId="3" borderId="1" xfId="0" applyFont="1" applyFill="1" applyBorder="1" applyAlignment="1"/>
    <xf numFmtId="1" fontId="2" fillId="3" borderId="1" xfId="0" applyNumberFormat="1" applyFont="1" applyFill="1" applyBorder="1"/>
    <xf numFmtId="0" fontId="3" fillId="3" borderId="1" xfId="0" applyFont="1" applyFill="1" applyBorder="1"/>
    <xf numFmtId="0" fontId="3" fillId="4" borderId="1" xfId="0" applyFont="1" applyFill="1" applyBorder="1"/>
    <xf numFmtId="0" fontId="8" fillId="0" borderId="4" xfId="0" applyFont="1" applyFill="1" applyBorder="1"/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/>
    <xf numFmtId="1" fontId="3" fillId="0" borderId="4" xfId="0" applyNumberFormat="1" applyFont="1" applyBorder="1" applyAlignment="1">
      <alignment horizontal="right" vertical="top" wrapText="1"/>
    </xf>
    <xf numFmtId="1" fontId="3" fillId="0" borderId="4" xfId="0" applyNumberFormat="1" applyFont="1" applyBorder="1"/>
    <xf numFmtId="0" fontId="5" fillId="2" borderId="1" xfId="0" applyFont="1" applyFill="1" applyBorder="1" applyAlignment="1">
      <alignment horizontal="right" vertical="center"/>
    </xf>
    <xf numFmtId="0" fontId="3" fillId="7" borderId="1" xfId="0" applyFont="1" applyFill="1" applyBorder="1"/>
    <xf numFmtId="0" fontId="0" fillId="6" borderId="0" xfId="0" applyFill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6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/>
    <xf numFmtId="0" fontId="1" fillId="5" borderId="2" xfId="0" applyFont="1" applyFill="1" applyBorder="1" applyAlignment="1"/>
    <xf numFmtId="0" fontId="5" fillId="2" borderId="5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>
      <selection activeCell="J8" sqref="J8"/>
    </sheetView>
  </sheetViews>
  <sheetFormatPr defaultRowHeight="12.75" x14ac:dyDescent="0.2"/>
  <cols>
    <col min="1" max="1" width="4.42578125" style="1" customWidth="1"/>
    <col min="2" max="2" width="55.7109375" style="2" customWidth="1"/>
    <col min="3" max="3" width="10.7109375" bestFit="1" customWidth="1"/>
    <col min="4" max="4" width="8.5703125" customWidth="1"/>
    <col min="5" max="5" width="9.7109375" customWidth="1"/>
    <col min="6" max="6" width="14" customWidth="1"/>
    <col min="7" max="7" width="16.140625" style="3" customWidth="1"/>
  </cols>
  <sheetData>
    <row r="1" spans="1:8" s="4" customFormat="1" ht="56.25" customHeight="1" x14ac:dyDescent="0.2">
      <c r="A1" s="39" t="s">
        <v>43</v>
      </c>
      <c r="B1" s="39"/>
      <c r="C1" s="39"/>
      <c r="D1" s="39"/>
      <c r="E1" s="39"/>
      <c r="F1" s="39"/>
      <c r="G1" s="39"/>
    </row>
    <row r="2" spans="1:8" s="4" customFormat="1" ht="15" x14ac:dyDescent="0.2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9" t="s">
        <v>6</v>
      </c>
    </row>
    <row r="3" spans="1:8" s="4" customFormat="1" ht="126.75" customHeight="1" x14ac:dyDescent="0.25">
      <c r="A3" s="10">
        <v>1</v>
      </c>
      <c r="B3" s="11" t="s">
        <v>36</v>
      </c>
      <c r="C3" s="12">
        <v>1</v>
      </c>
      <c r="D3" s="12" t="s">
        <v>7</v>
      </c>
      <c r="E3" s="12">
        <v>6003</v>
      </c>
      <c r="F3" s="12">
        <f>E3*H3</f>
        <v>378189</v>
      </c>
      <c r="G3" s="13">
        <f>F3*C3</f>
        <v>378189</v>
      </c>
      <c r="H3" s="4">
        <v>63</v>
      </c>
    </row>
    <row r="4" spans="1:8" s="4" customFormat="1" ht="15.95" customHeight="1" x14ac:dyDescent="0.25">
      <c r="A4" s="10">
        <v>2</v>
      </c>
      <c r="B4" s="11" t="s">
        <v>44</v>
      </c>
      <c r="C4" s="12">
        <v>0</v>
      </c>
      <c r="D4" s="12" t="s">
        <v>7</v>
      </c>
      <c r="E4" s="12">
        <v>1074</v>
      </c>
      <c r="F4" s="31">
        <f>E4*H3</f>
        <v>67662</v>
      </c>
      <c r="G4" s="13">
        <f>F4*C4</f>
        <v>0</v>
      </c>
    </row>
    <row r="5" spans="1:8" s="4" customFormat="1" ht="19.5" customHeight="1" x14ac:dyDescent="0.25">
      <c r="A5" s="10">
        <v>3</v>
      </c>
      <c r="B5" s="11" t="s">
        <v>45</v>
      </c>
      <c r="C5" s="12">
        <v>0</v>
      </c>
      <c r="D5" s="12" t="s">
        <v>7</v>
      </c>
      <c r="E5" s="12"/>
      <c r="F5" s="31"/>
      <c r="G5" s="13">
        <v>0</v>
      </c>
    </row>
    <row r="6" spans="1:8" s="4" customFormat="1" ht="42" customHeight="1" x14ac:dyDescent="0.25">
      <c r="A6" s="40" t="s">
        <v>8</v>
      </c>
      <c r="B6" s="40"/>
      <c r="C6" s="40"/>
      <c r="D6" s="40"/>
      <c r="E6" s="40"/>
      <c r="F6" s="15"/>
      <c r="G6" s="25">
        <f>G3+G5</f>
        <v>378189</v>
      </c>
    </row>
    <row r="7" spans="1:8" s="4" customFormat="1" ht="15.75" x14ac:dyDescent="0.2">
      <c r="A7" s="53" t="s">
        <v>34</v>
      </c>
      <c r="B7" s="54"/>
      <c r="C7" s="54"/>
      <c r="D7" s="54"/>
      <c r="E7" s="54"/>
      <c r="F7" s="54"/>
      <c r="G7" s="55"/>
    </row>
    <row r="8" spans="1:8" s="5" customFormat="1" ht="15" x14ac:dyDescent="0.2">
      <c r="A8" s="6" t="s">
        <v>0</v>
      </c>
      <c r="B8" s="7" t="s">
        <v>1</v>
      </c>
      <c r="C8" s="8" t="s">
        <v>2</v>
      </c>
      <c r="D8" s="8" t="s">
        <v>3</v>
      </c>
      <c r="E8" s="8" t="s">
        <v>9</v>
      </c>
      <c r="F8" s="8" t="s">
        <v>5</v>
      </c>
      <c r="G8" s="9" t="s">
        <v>6</v>
      </c>
    </row>
    <row r="9" spans="1:8" s="4" customFormat="1" ht="27" customHeight="1" x14ac:dyDescent="0.2">
      <c r="A9" s="41" t="s">
        <v>10</v>
      </c>
      <c r="B9" s="41"/>
      <c r="C9" s="41"/>
      <c r="D9" s="41"/>
      <c r="E9" s="41"/>
      <c r="F9" s="41"/>
      <c r="G9" s="41"/>
    </row>
    <row r="10" spans="1:8" s="4" customFormat="1" ht="15.75" x14ac:dyDescent="0.25">
      <c r="A10" s="10">
        <v>1</v>
      </c>
      <c r="B10" s="14" t="s">
        <v>27</v>
      </c>
      <c r="C10" s="12">
        <v>1</v>
      </c>
      <c r="D10" s="12" t="s">
        <v>7</v>
      </c>
      <c r="E10" s="12">
        <v>418</v>
      </c>
      <c r="F10" s="12">
        <f>E10*H3</f>
        <v>26334</v>
      </c>
      <c r="G10" s="13">
        <f>C10*F10</f>
        <v>26334</v>
      </c>
    </row>
    <row r="11" spans="1:8" s="4" customFormat="1" ht="30" x14ac:dyDescent="0.25">
      <c r="A11" s="16">
        <v>2</v>
      </c>
      <c r="B11" s="17" t="s">
        <v>28</v>
      </c>
      <c r="C11" s="18">
        <v>4</v>
      </c>
      <c r="D11" s="18" t="s">
        <v>7</v>
      </c>
      <c r="E11" s="18">
        <v>11</v>
      </c>
      <c r="F11" s="12">
        <f>E11*H3</f>
        <v>693</v>
      </c>
      <c r="G11" s="13">
        <f>C11*F11</f>
        <v>2772</v>
      </c>
    </row>
    <row r="12" spans="1:8" s="4" customFormat="1" ht="30" x14ac:dyDescent="0.25">
      <c r="A12" s="19">
        <v>3</v>
      </c>
      <c r="B12" s="14" t="s">
        <v>37</v>
      </c>
      <c r="C12" s="20">
        <v>1</v>
      </c>
      <c r="D12" s="12" t="s">
        <v>7</v>
      </c>
      <c r="E12" s="20">
        <v>365</v>
      </c>
      <c r="F12" s="12">
        <f>E12*H3</f>
        <v>22995</v>
      </c>
      <c r="G12" s="13">
        <f>C12*F12</f>
        <v>22995</v>
      </c>
    </row>
    <row r="13" spans="1:8" s="4" customFormat="1" ht="15.75" x14ac:dyDescent="0.2">
      <c r="A13" s="42" t="s">
        <v>11</v>
      </c>
      <c r="B13" s="42"/>
      <c r="C13" s="42"/>
      <c r="D13" s="42"/>
      <c r="E13" s="42"/>
      <c r="F13" s="42"/>
      <c r="G13" s="42"/>
    </row>
    <row r="14" spans="1:8" s="4" customFormat="1" ht="33.75" customHeight="1" x14ac:dyDescent="0.25">
      <c r="A14" s="10">
        <v>4</v>
      </c>
      <c r="B14" s="14" t="s">
        <v>31</v>
      </c>
      <c r="C14" s="12">
        <v>1</v>
      </c>
      <c r="D14" s="12" t="s">
        <v>7</v>
      </c>
      <c r="E14" s="12">
        <v>150</v>
      </c>
      <c r="F14" s="12">
        <f>E14*H3</f>
        <v>9450</v>
      </c>
      <c r="G14" s="28">
        <f>F14*C14</f>
        <v>9450</v>
      </c>
    </row>
    <row r="15" spans="1:8" s="4" customFormat="1" ht="30" customHeight="1" x14ac:dyDescent="0.25">
      <c r="A15" s="10">
        <v>5</v>
      </c>
      <c r="B15" s="14" t="s">
        <v>32</v>
      </c>
      <c r="C15" s="12">
        <v>2</v>
      </c>
      <c r="D15" s="12" t="s">
        <v>7</v>
      </c>
      <c r="E15" s="12">
        <v>30</v>
      </c>
      <c r="F15" s="12">
        <f>E15*H3</f>
        <v>1890</v>
      </c>
      <c r="G15" s="28">
        <f>F15*C15</f>
        <v>3780</v>
      </c>
    </row>
    <row r="16" spans="1:8" s="4" customFormat="1" ht="34.5" customHeight="1" x14ac:dyDescent="0.25">
      <c r="A16" s="47" t="s">
        <v>12</v>
      </c>
      <c r="B16" s="47"/>
      <c r="C16" s="47"/>
      <c r="D16" s="47"/>
      <c r="E16" s="47"/>
      <c r="F16" s="47"/>
      <c r="G16" s="47"/>
    </row>
    <row r="17" spans="1:7" s="4" customFormat="1" ht="16.5" customHeight="1" x14ac:dyDescent="0.25">
      <c r="A17" s="10">
        <v>6</v>
      </c>
      <c r="B17" s="14" t="s">
        <v>38</v>
      </c>
      <c r="C17" s="12">
        <v>1</v>
      </c>
      <c r="D17" s="12" t="s">
        <v>7</v>
      </c>
      <c r="E17" s="12">
        <v>195</v>
      </c>
      <c r="F17" s="12">
        <f>E17*H3</f>
        <v>12285</v>
      </c>
      <c r="G17" s="13">
        <f>F17*C17</f>
        <v>12285</v>
      </c>
    </row>
    <row r="18" spans="1:7" s="4" customFormat="1" ht="24" customHeight="1" x14ac:dyDescent="0.2">
      <c r="A18" s="42" t="s">
        <v>14</v>
      </c>
      <c r="B18" s="42"/>
      <c r="C18" s="42"/>
      <c r="D18" s="42"/>
      <c r="E18" s="42"/>
      <c r="F18" s="42"/>
      <c r="G18" s="42"/>
    </row>
    <row r="19" spans="1:7" s="4" customFormat="1" ht="69" customHeight="1" x14ac:dyDescent="0.25">
      <c r="A19" s="10">
        <v>7</v>
      </c>
      <c r="B19" s="14" t="s">
        <v>40</v>
      </c>
      <c r="C19" s="12">
        <v>2</v>
      </c>
      <c r="D19" s="12" t="s">
        <v>7</v>
      </c>
      <c r="E19" s="12">
        <v>155</v>
      </c>
      <c r="F19" s="12">
        <f>E19*H3</f>
        <v>9765</v>
      </c>
      <c r="G19" s="28">
        <f t="shared" ref="G19:G26" si="0">F19*C19</f>
        <v>19530</v>
      </c>
    </row>
    <row r="20" spans="1:7" s="4" customFormat="1" ht="16.5" customHeight="1" x14ac:dyDescent="0.25">
      <c r="A20" s="10">
        <v>8</v>
      </c>
      <c r="B20" s="14" t="s">
        <v>41</v>
      </c>
      <c r="C20" s="12">
        <v>1</v>
      </c>
      <c r="D20" s="12" t="s">
        <v>7</v>
      </c>
      <c r="E20" s="12">
        <v>80</v>
      </c>
      <c r="F20" s="21">
        <f>E20*H3</f>
        <v>5040</v>
      </c>
      <c r="G20" s="13">
        <f t="shared" si="0"/>
        <v>5040</v>
      </c>
    </row>
    <row r="21" spans="1:7" s="4" customFormat="1" ht="15.75" x14ac:dyDescent="0.25">
      <c r="A21" s="10">
        <v>9</v>
      </c>
      <c r="B21" s="14" t="s">
        <v>29</v>
      </c>
      <c r="C21" s="12">
        <v>2</v>
      </c>
      <c r="D21" s="12" t="s">
        <v>7</v>
      </c>
      <c r="E21" s="12">
        <v>6</v>
      </c>
      <c r="F21" s="12">
        <f>E21*H3</f>
        <v>378</v>
      </c>
      <c r="G21" s="28">
        <f t="shared" si="0"/>
        <v>756</v>
      </c>
    </row>
    <row r="22" spans="1:7" s="4" customFormat="1" ht="15.75" x14ac:dyDescent="0.25">
      <c r="A22" s="10">
        <v>10</v>
      </c>
      <c r="B22" s="14" t="s">
        <v>30</v>
      </c>
      <c r="C22" s="12">
        <v>2</v>
      </c>
      <c r="D22" s="12" t="s">
        <v>7</v>
      </c>
      <c r="E22" s="12">
        <v>20</v>
      </c>
      <c r="F22" s="12">
        <f>E22*H3</f>
        <v>1260</v>
      </c>
      <c r="G22" s="28">
        <f t="shared" si="0"/>
        <v>2520</v>
      </c>
    </row>
    <row r="23" spans="1:7" s="4" customFormat="1" ht="15.75" x14ac:dyDescent="0.25">
      <c r="A23" s="10">
        <v>11</v>
      </c>
      <c r="B23" s="14" t="s">
        <v>24</v>
      </c>
      <c r="C23" s="12">
        <v>1</v>
      </c>
      <c r="D23" s="12" t="s">
        <v>20</v>
      </c>
      <c r="E23" s="12">
        <v>56</v>
      </c>
      <c r="F23" s="12">
        <f>E23*H3</f>
        <v>3528</v>
      </c>
      <c r="G23" s="35">
        <f t="shared" si="0"/>
        <v>3528</v>
      </c>
    </row>
    <row r="24" spans="1:7" s="4" customFormat="1" ht="15.75" x14ac:dyDescent="0.25">
      <c r="A24" s="10">
        <v>12</v>
      </c>
      <c r="B24" s="14" t="s">
        <v>19</v>
      </c>
      <c r="C24" s="12">
        <v>2</v>
      </c>
      <c r="D24" s="12" t="s">
        <v>20</v>
      </c>
      <c r="E24" s="12">
        <v>27</v>
      </c>
      <c r="F24" s="12">
        <f>E24*H3</f>
        <v>1701</v>
      </c>
      <c r="G24" s="28">
        <f t="shared" si="0"/>
        <v>3402</v>
      </c>
    </row>
    <row r="25" spans="1:7" s="4" customFormat="1" ht="30" x14ac:dyDescent="0.25">
      <c r="A25" s="10">
        <v>13</v>
      </c>
      <c r="B25" s="14" t="s">
        <v>42</v>
      </c>
      <c r="C25" s="12">
        <v>1</v>
      </c>
      <c r="D25" s="12" t="s">
        <v>7</v>
      </c>
      <c r="E25" s="12">
        <v>10</v>
      </c>
      <c r="F25" s="12">
        <f>E25*H3</f>
        <v>630</v>
      </c>
      <c r="G25" s="35">
        <f t="shared" ref="G25" si="1">F25*C25</f>
        <v>630</v>
      </c>
    </row>
    <row r="26" spans="1:7" s="4" customFormat="1" ht="30" x14ac:dyDescent="0.25">
      <c r="A26" s="10">
        <v>14</v>
      </c>
      <c r="B26" s="14" t="s">
        <v>33</v>
      </c>
      <c r="C26" s="12">
        <v>1</v>
      </c>
      <c r="D26" s="12" t="s">
        <v>7</v>
      </c>
      <c r="E26" s="12">
        <v>324</v>
      </c>
      <c r="F26" s="12">
        <f>E26*H3</f>
        <v>20412</v>
      </c>
      <c r="G26" s="35">
        <f t="shared" si="0"/>
        <v>20412</v>
      </c>
    </row>
    <row r="27" spans="1:7" s="4" customFormat="1" ht="15.75" x14ac:dyDescent="0.2">
      <c r="A27" s="48" t="s">
        <v>21</v>
      </c>
      <c r="B27" s="49"/>
      <c r="C27" s="49"/>
      <c r="D27" s="49"/>
      <c r="E27" s="49"/>
      <c r="F27" s="49"/>
      <c r="G27" s="50"/>
    </row>
    <row r="28" spans="1:7" s="4" customFormat="1" ht="30" x14ac:dyDescent="0.25">
      <c r="A28" s="10">
        <v>15</v>
      </c>
      <c r="B28" s="14" t="s">
        <v>39</v>
      </c>
      <c r="C28" s="12">
        <v>1</v>
      </c>
      <c r="D28" s="12" t="s">
        <v>13</v>
      </c>
      <c r="E28" s="12">
        <v>570</v>
      </c>
      <c r="F28" s="12">
        <f>E28*H3</f>
        <v>35910</v>
      </c>
      <c r="G28" s="28">
        <f>F28*C28</f>
        <v>35910</v>
      </c>
    </row>
    <row r="29" spans="1:7" s="4" customFormat="1" ht="15.75" x14ac:dyDescent="0.25">
      <c r="A29" s="45" t="s">
        <v>15</v>
      </c>
      <c r="B29" s="45"/>
      <c r="C29" s="45"/>
      <c r="D29" s="45"/>
      <c r="E29" s="45"/>
      <c r="F29" s="22"/>
      <c r="G29" s="27">
        <f>G10+G11+G12+G14+G15+G17+G28+G19+G20+G21+G22+G24+G23+G26+G25</f>
        <v>169344</v>
      </c>
    </row>
    <row r="30" spans="1:7" ht="15.75" x14ac:dyDescent="0.25">
      <c r="A30" s="45" t="s">
        <v>16</v>
      </c>
      <c r="B30" s="45"/>
      <c r="C30" s="45"/>
      <c r="D30" s="45"/>
      <c r="E30" s="45"/>
      <c r="F30" s="22"/>
      <c r="G30" s="23">
        <f>G29*20%</f>
        <v>33868.800000000003</v>
      </c>
    </row>
    <row r="31" spans="1:7" ht="15.75" x14ac:dyDescent="0.25">
      <c r="A31" s="51" t="s">
        <v>25</v>
      </c>
      <c r="B31" s="52"/>
      <c r="C31" s="34">
        <v>1</v>
      </c>
      <c r="D31" s="30" t="s">
        <v>7</v>
      </c>
      <c r="E31" s="30"/>
      <c r="F31" s="22"/>
      <c r="G31" s="23">
        <f>G29*7%</f>
        <v>11854.080000000002</v>
      </c>
    </row>
    <row r="32" spans="1:7" ht="15.75" x14ac:dyDescent="0.25">
      <c r="A32" s="45" t="s">
        <v>17</v>
      </c>
      <c r="B32" s="45"/>
      <c r="C32" s="45"/>
      <c r="D32" s="45"/>
      <c r="E32" s="45"/>
      <c r="F32" s="22"/>
      <c r="G32" s="23">
        <f>G29+G30+G31</f>
        <v>215066.88</v>
      </c>
    </row>
    <row r="33" spans="1:7" ht="31.5" customHeight="1" x14ac:dyDescent="0.25">
      <c r="A33" s="46" t="s">
        <v>18</v>
      </c>
      <c r="B33" s="46"/>
      <c r="C33" s="46"/>
      <c r="D33" s="46"/>
      <c r="E33" s="46"/>
      <c r="F33" s="24"/>
      <c r="G33" s="26">
        <f>G6+G32</f>
        <v>593255.88</v>
      </c>
    </row>
    <row r="35" spans="1:7" ht="15.75" x14ac:dyDescent="0.25">
      <c r="A35" s="43" t="s">
        <v>22</v>
      </c>
      <c r="B35" s="44"/>
      <c r="C35" s="44"/>
      <c r="D35" s="44"/>
      <c r="E35" s="44"/>
      <c r="F35" s="44"/>
      <c r="G35" s="29">
        <f>G14+G15+G19+G21+G22+G24+G28</f>
        <v>75348</v>
      </c>
    </row>
    <row r="36" spans="1:7" ht="15.75" x14ac:dyDescent="0.2">
      <c r="A36" s="37" t="s">
        <v>23</v>
      </c>
      <c r="B36" s="38"/>
      <c r="C36" s="38"/>
      <c r="D36" s="38"/>
      <c r="E36" s="38"/>
      <c r="F36" s="38"/>
      <c r="G36" s="32">
        <f>G6*70%</f>
        <v>264732.3</v>
      </c>
    </row>
    <row r="37" spans="1:7" ht="15.75" x14ac:dyDescent="0.25">
      <c r="A37" s="37" t="s">
        <v>26</v>
      </c>
      <c r="B37" s="38"/>
      <c r="C37" s="38"/>
      <c r="D37" s="38"/>
      <c r="E37" s="38"/>
      <c r="F37" s="38"/>
      <c r="G37" s="33">
        <f>G35+G36</f>
        <v>340080.3</v>
      </c>
    </row>
    <row r="39" spans="1:7" x14ac:dyDescent="0.2">
      <c r="B39" s="36" t="s">
        <v>35</v>
      </c>
      <c r="C39" s="36"/>
      <c r="D39" s="36"/>
      <c r="E39" s="36"/>
      <c r="F39" s="36"/>
      <c r="G39" s="36"/>
    </row>
    <row r="40" spans="1:7" x14ac:dyDescent="0.2">
      <c r="B40" s="1"/>
      <c r="C40" s="2"/>
      <c r="G40"/>
    </row>
    <row r="41" spans="1:7" x14ac:dyDescent="0.2">
      <c r="B41" s="1"/>
      <c r="C41" s="2"/>
      <c r="G41"/>
    </row>
  </sheetData>
  <sheetProtection selectLockedCells="1" selectUnlockedCells="1"/>
  <mergeCells count="17">
    <mergeCell ref="A7:G7"/>
    <mergeCell ref="B39:G39"/>
    <mergeCell ref="A37:F37"/>
    <mergeCell ref="A1:G1"/>
    <mergeCell ref="A6:E6"/>
    <mergeCell ref="A9:G9"/>
    <mergeCell ref="A13:G13"/>
    <mergeCell ref="A36:F36"/>
    <mergeCell ref="A35:F35"/>
    <mergeCell ref="A32:E32"/>
    <mergeCell ref="A33:E33"/>
    <mergeCell ref="A16:G16"/>
    <mergeCell ref="A18:G18"/>
    <mergeCell ref="A29:E29"/>
    <mergeCell ref="A30:E30"/>
    <mergeCell ref="A27:G27"/>
    <mergeCell ref="A31:B31"/>
  </mergeCells>
  <phoneticPr fontId="0" type="noConversion"/>
  <pageMargins left="0.39370078740157483" right="0.43307086614173229" top="1.6535433070866143" bottom="0.70866141732283472" header="0.51181102362204722" footer="0.51181102362204722"/>
  <pageSetup paperSize="9" scale="76" firstPageNumber="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фильтрация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2016-04-21T07:04:40Z</cp:lastPrinted>
  <dcterms:created xsi:type="dcterms:W3CDTF">2009-10-12T05:13:52Z</dcterms:created>
  <dcterms:modified xsi:type="dcterms:W3CDTF">2017-06-22T09:15:02Z</dcterms:modified>
</cp:coreProperties>
</file>