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0" windowWidth="18120" windowHeight="10110" activeTab="0"/>
  </bookViews>
  <sheets>
    <sheet name="+ тепло и свет" sheetId="1" r:id="rId1"/>
    <sheet name="Лист1" sheetId="2" r:id="rId2"/>
    <sheet name="Лист2" sheetId="3" r:id="rId3"/>
    <sheet name="Отчет о совместимости" sheetId="4" r:id="rId4"/>
  </sheets>
  <definedNames/>
  <calcPr fullCalcOnLoad="1"/>
</workbook>
</file>

<file path=xl/sharedStrings.xml><?xml version="1.0" encoding="utf-8"?>
<sst xmlns="http://schemas.openxmlformats.org/spreadsheetml/2006/main" count="247" uniqueCount="91">
  <si>
    <t>№</t>
  </si>
  <si>
    <t>Наименование</t>
  </si>
  <si>
    <t>Кол-во</t>
  </si>
  <si>
    <t>Ед. изм.</t>
  </si>
  <si>
    <t>Цена в у.е</t>
  </si>
  <si>
    <t>Цена в руб.</t>
  </si>
  <si>
    <t>Сумма</t>
  </si>
  <si>
    <t>шт.</t>
  </si>
  <si>
    <t>Римская лестница</t>
  </si>
  <si>
    <t xml:space="preserve"> </t>
  </si>
  <si>
    <t>Труба ПП</t>
  </si>
  <si>
    <t>Итого стоимость оборудования</t>
  </si>
  <si>
    <t>комп</t>
  </si>
  <si>
    <t>Кабель медный 6мм х 2</t>
  </si>
  <si>
    <t>комп.</t>
  </si>
  <si>
    <t>Водопад</t>
  </si>
  <si>
    <t>Трубы ПВХ</t>
  </si>
  <si>
    <t>Стоимость монтажа</t>
  </si>
  <si>
    <t>евро</t>
  </si>
  <si>
    <t>Комплект эл.монтажный</t>
  </si>
  <si>
    <t>Гидромассаж(пластик)</t>
  </si>
  <si>
    <t>Гидромассаж(нержавейка)</t>
  </si>
  <si>
    <t>Отчет о совместимости для АТРАКЦИОНЫ.xls</t>
  </si>
  <si>
    <t>Дата отчета: 13.01.2011 13:58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</si>
  <si>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</si>
  <si>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</si>
  <si>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</si>
  <si>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</si>
  <si>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Насос 44 м3\ч( NEWBCC-300M)</t>
  </si>
  <si>
    <t>Насос 44 м3\ч ( NEWBCC-300M)</t>
  </si>
  <si>
    <t>Водопад нержавейка "Ниагара" (АТ-01.10)</t>
  </si>
  <si>
    <t>Насос "Ниагара" 29,5 м3/ч (NI-300-M)</t>
  </si>
  <si>
    <t>Водозабор  13.5   м.куб. (АТ-06-01)</t>
  </si>
  <si>
    <t>Регулятор воздуха (04045)</t>
  </si>
  <si>
    <t>лицевая часть из нержавейки (АТ-03.26)</t>
  </si>
  <si>
    <t>Регулятор воздуха (АТ-03.25)</t>
  </si>
  <si>
    <t>Обвязка с закладной под пластик (1301210)</t>
  </si>
  <si>
    <t>Лицевая часть (1301200)</t>
  </si>
  <si>
    <t>Насос противотока без ПФ 44 м3/ч( NEWBCC-300M)</t>
  </si>
  <si>
    <t>Лицевая часть с закладной и пневмокнопкой (А-035)</t>
  </si>
  <si>
    <t>Регулятор воздуха(04045)</t>
  </si>
  <si>
    <t>Оборудование для подогрева( теплообменник, до 26м3)</t>
  </si>
  <si>
    <t>Гайка-муфта (79090)</t>
  </si>
  <si>
    <t>Клапан солиноидный (79080)</t>
  </si>
  <si>
    <t>Насос теплонасителя (11273)</t>
  </si>
  <si>
    <t>Панель управления теплом (VC-041)</t>
  </si>
  <si>
    <t>Оборудование для подогрева( электронагреватель, до 15м3)</t>
  </si>
  <si>
    <t xml:space="preserve">Теплообменник 13кВт (11391) </t>
  </si>
  <si>
    <t>Электронагреватель 3кВт (141600)</t>
  </si>
  <si>
    <t>Электромонтажный комплект</t>
  </si>
  <si>
    <t>Соединительная коробка (В-005)</t>
  </si>
  <si>
    <t>Гибкий кабель (САВ-001)</t>
  </si>
  <si>
    <t>Светильник 300 Вт 12 В(В-039)</t>
  </si>
  <si>
    <t>Трансформатор 600 Вт 12 В (PS-0723)</t>
  </si>
  <si>
    <t>Трансформатор 300 Вт 12 В (PS-0722)</t>
  </si>
  <si>
    <t>Противоток на 44 м3(пластик)</t>
  </si>
  <si>
    <t>Обвязка с закладной под пластик (1302010)</t>
  </si>
  <si>
    <t>Лицевая часть (1302000)</t>
  </si>
  <si>
    <t>Насос противотока без ПФ 75 м3/ч( NEWBCC-550Т), 380В</t>
  </si>
  <si>
    <t>Одноструйный противоток "Jet Swim 1200"на 44 м3(нержавейка)</t>
  </si>
  <si>
    <t>Двухструйный противоток "Jet Swim 2000"на 75 м3, 380В(нержавейка)</t>
  </si>
  <si>
    <t>Перепускной клапан для компрессора( RV-03)</t>
  </si>
  <si>
    <t>Воздушный фильтр (FA-1030)</t>
  </si>
  <si>
    <t>Глушитель для компрессора (FS-002)</t>
  </si>
  <si>
    <t>Гейзер(для глубины до 1,9м)</t>
  </si>
  <si>
    <t>Пневмо кнопка (04111)</t>
  </si>
  <si>
    <t>Круглая панель Гейзера  (АТ-02.04)</t>
  </si>
  <si>
    <t>Горка с поворотом, высота 1,2м</t>
  </si>
  <si>
    <t>горка WWSCLBSS</t>
  </si>
  <si>
    <t>Насос "AMERICA" 6 м3/ч (SA033M)</t>
  </si>
  <si>
    <t>Водозабор 15864</t>
  </si>
  <si>
    <t>Горка с поворотом, высота 2м</t>
  </si>
  <si>
    <t>горка WRSCLBSS</t>
  </si>
  <si>
    <t>Панель управления атракционом AM005BCC</t>
  </si>
  <si>
    <t>Панель управления атракционом AM004BCC</t>
  </si>
  <si>
    <t>Компрессор 1.3 кВт (112014)</t>
  </si>
  <si>
    <t>Водозабор  26   м.куб. (08316)</t>
  </si>
  <si>
    <t>Адаптор для пневмокнопки (АТ-08.02)</t>
  </si>
  <si>
    <t>Форсунки гидромассажные  (JT453586,JT452641)</t>
  </si>
  <si>
    <t>Форсунки гидромассажные    (JT453586,JT452641)</t>
  </si>
  <si>
    <t>Доска TR031392B</t>
  </si>
  <si>
    <t>Основание TR031392A</t>
  </si>
  <si>
    <t>Прыжковая доска</t>
  </si>
  <si>
    <t>Оборудование для света  пластик (1 фонарь)</t>
  </si>
  <si>
    <t xml:space="preserve">Коммерческое предложение по установке Аттракционов  для Бассейна </t>
  </si>
  <si>
    <t xml:space="preserve">      обновите курс евро</t>
  </si>
  <si>
    <t>Оборудование для света  галогенового (2 фонаря)</t>
  </si>
  <si>
    <t>Оборудование для света  светодиодного (2 фонаря)</t>
  </si>
  <si>
    <t>Трансформатор 100 Вт 12 В (PS-0721)</t>
  </si>
  <si>
    <t>Светильник RGB 21 Вт 12,  5 цветов,18 программ.</t>
  </si>
  <si>
    <t>Пульт управления фонарями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</si>
</sst>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" fontId="2" fillId="34" borderId="11" xfId="0" applyNumberFormat="1" applyFont="1" applyFill="1" applyBorder="1" applyAlignment="1">
      <alignment horizontal="right"/>
    </xf>
    <xf numFmtId="0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1" fontId="4" fillId="35" borderId="10" xfId="0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5" fillId="36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vertical="center" wrapText="1"/>
    </xf>
    <xf numFmtId="0" fontId="5" fillId="36" borderId="10" xfId="0" applyFont="1" applyFill="1" applyBorder="1" applyAlignment="1">
      <alignment/>
    </xf>
    <xf numFmtId="1" fontId="4" fillId="36" borderId="10" xfId="0" applyNumberFormat="1" applyFont="1" applyFill="1" applyBorder="1" applyAlignment="1">
      <alignment/>
    </xf>
    <xf numFmtId="0" fontId="5" fillId="5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vertical="center" wrapText="1"/>
    </xf>
    <xf numFmtId="0" fontId="5" fillId="5" borderId="10" xfId="0" applyFont="1" applyFill="1" applyBorder="1" applyAlignment="1">
      <alignment/>
    </xf>
    <xf numFmtId="1" fontId="4" fillId="5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left" vertical="center"/>
    </xf>
    <xf numFmtId="0" fontId="3" fillId="37" borderId="10" xfId="0" applyFont="1" applyFill="1" applyBorder="1" applyAlignment="1">
      <alignment horizontal="right" vertical="center"/>
    </xf>
    <xf numFmtId="0" fontId="3" fillId="37" borderId="11" xfId="0" applyFont="1" applyFill="1" applyBorder="1" applyAlignment="1">
      <alignment horizontal="right"/>
    </xf>
    <xf numFmtId="1" fontId="2" fillId="37" borderId="10" xfId="0" applyNumberFormat="1" applyFont="1" applyFill="1" applyBorder="1" applyAlignment="1">
      <alignment/>
    </xf>
    <xf numFmtId="0" fontId="3" fillId="37" borderId="11" xfId="0" applyFont="1" applyFill="1" applyBorder="1" applyAlignment="1">
      <alignment horizontal="left"/>
    </xf>
    <xf numFmtId="1" fontId="3" fillId="37" borderId="10" xfId="0" applyNumberFormat="1" applyFont="1" applyFill="1" applyBorder="1" applyAlignment="1">
      <alignment/>
    </xf>
    <xf numFmtId="1" fontId="5" fillId="36" borderId="10" xfId="0" applyNumberFormat="1" applyFont="1" applyFill="1" applyBorder="1" applyAlignment="1">
      <alignment/>
    </xf>
    <xf numFmtId="0" fontId="2" fillId="37" borderId="10" xfId="0" applyFont="1" applyFill="1" applyBorder="1" applyAlignment="1">
      <alignment horizontal="left" vertical="center"/>
    </xf>
    <xf numFmtId="0" fontId="4" fillId="36" borderId="10" xfId="0" applyFont="1" applyFill="1" applyBorder="1" applyAlignment="1">
      <alignment vertical="center" wrapText="1"/>
    </xf>
    <xf numFmtId="0" fontId="6" fillId="38" borderId="10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vertical="center" wrapText="1"/>
    </xf>
    <xf numFmtId="0" fontId="6" fillId="38" borderId="10" xfId="0" applyFont="1" applyFill="1" applyBorder="1" applyAlignment="1">
      <alignment/>
    </xf>
    <xf numFmtId="1" fontId="7" fillId="38" borderId="10" xfId="0" applyNumberFormat="1" applyFont="1" applyFill="1" applyBorder="1" applyAlignment="1">
      <alignment/>
    </xf>
    <xf numFmtId="0" fontId="2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"/>
    </xf>
    <xf numFmtId="0" fontId="4" fillId="40" borderId="15" xfId="0" applyFont="1" applyFill="1" applyBorder="1" applyAlignment="1">
      <alignment horizontal="center" vertical="center"/>
    </xf>
    <xf numFmtId="0" fontId="4" fillId="40" borderId="16" xfId="0" applyFont="1" applyFill="1" applyBorder="1" applyAlignment="1">
      <alignment horizontal="center" vertical="center"/>
    </xf>
    <xf numFmtId="0" fontId="4" fillId="40" borderId="11" xfId="0" applyFont="1" applyFill="1" applyBorder="1" applyAlignment="1">
      <alignment horizontal="center" vertical="center"/>
    </xf>
    <xf numFmtId="0" fontId="2" fillId="41" borderId="17" xfId="0" applyFont="1" applyFill="1" applyBorder="1" applyAlignment="1">
      <alignment horizontal="center" vertical="center"/>
    </xf>
    <xf numFmtId="0" fontId="4" fillId="40" borderId="10" xfId="0" applyFont="1" applyFill="1" applyBorder="1" applyAlignment="1">
      <alignment horizontal="center" vertical="center"/>
    </xf>
    <xf numFmtId="0" fontId="4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01"/>
  <sheetViews>
    <sheetView tabSelected="1" zoomScalePageLayoutView="0" workbookViewId="0" topLeftCell="A76">
      <selection activeCell="J86" sqref="J86"/>
    </sheetView>
  </sheetViews>
  <sheetFormatPr defaultColWidth="9.140625" defaultRowHeight="12.75"/>
  <cols>
    <col min="1" max="1" width="4.421875" style="1" customWidth="1"/>
    <col min="2" max="2" width="58.140625" style="2" customWidth="1"/>
    <col min="3" max="3" width="9.140625" style="0" customWidth="1"/>
    <col min="4" max="4" width="8.7109375" style="0" customWidth="1"/>
    <col min="5" max="5" width="13.28125" style="0" customWidth="1"/>
    <col min="6" max="6" width="14.00390625" style="0" customWidth="1"/>
    <col min="7" max="7" width="16.140625" style="26" customWidth="1"/>
  </cols>
  <sheetData>
    <row r="1" spans="1:8" s="3" customFormat="1" ht="16.5">
      <c r="A1" s="55" t="s">
        <v>84</v>
      </c>
      <c r="B1" s="55"/>
      <c r="C1" s="55"/>
      <c r="D1" s="55"/>
      <c r="E1" s="55"/>
      <c r="F1" s="55"/>
      <c r="G1" s="55"/>
      <c r="H1" s="50" t="s">
        <v>18</v>
      </c>
    </row>
    <row r="2" spans="1:11" s="4" customFormat="1" ht="15.75">
      <c r="A2" s="46" t="s">
        <v>0</v>
      </c>
      <c r="B2" s="47" t="s">
        <v>1</v>
      </c>
      <c r="C2" s="48" t="s">
        <v>2</v>
      </c>
      <c r="D2" s="48" t="s">
        <v>3</v>
      </c>
      <c r="E2" s="48" t="s">
        <v>4</v>
      </c>
      <c r="F2" s="48" t="s">
        <v>5</v>
      </c>
      <c r="G2" s="49" t="s">
        <v>6</v>
      </c>
      <c r="H2" s="51">
        <v>65</v>
      </c>
      <c r="I2" s="57" t="s">
        <v>85</v>
      </c>
      <c r="J2" s="58"/>
      <c r="K2" s="58"/>
    </row>
    <row r="3" spans="1:13" s="8" customFormat="1" ht="15.75" hidden="1">
      <c r="A3" s="5">
        <v>2</v>
      </c>
      <c r="B3" s="6" t="s">
        <v>8</v>
      </c>
      <c r="C3" s="7">
        <v>0</v>
      </c>
      <c r="D3" s="7" t="s">
        <v>7</v>
      </c>
      <c r="E3" s="7"/>
      <c r="F3" s="7"/>
      <c r="G3" s="25">
        <f>F3*C3</f>
        <v>0</v>
      </c>
      <c r="H3" s="4"/>
      <c r="I3" s="4"/>
      <c r="J3" s="4"/>
      <c r="K3" s="4"/>
      <c r="L3" s="4"/>
      <c r="M3" s="4"/>
    </row>
    <row r="4" spans="1:38" s="9" customFormat="1" ht="15.75">
      <c r="A4" s="52" t="s">
        <v>15</v>
      </c>
      <c r="B4" s="53"/>
      <c r="C4" s="53"/>
      <c r="D4" s="53"/>
      <c r="E4" s="53"/>
      <c r="F4" s="53"/>
      <c r="G4" s="5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</row>
    <row r="5" spans="1:38" s="9" customFormat="1" ht="15.75">
      <c r="A5" s="28">
        <v>1</v>
      </c>
      <c r="B5" s="29" t="s">
        <v>30</v>
      </c>
      <c r="C5" s="30">
        <v>1</v>
      </c>
      <c r="D5" s="30" t="s">
        <v>7</v>
      </c>
      <c r="E5" s="30">
        <v>480</v>
      </c>
      <c r="F5" s="30">
        <f>E5*H2</f>
        <v>31200</v>
      </c>
      <c r="G5" s="31">
        <f>F5*C5</f>
        <v>31200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</row>
    <row r="6" spans="1:38" s="9" customFormat="1" ht="15.75">
      <c r="A6" s="28">
        <v>2</v>
      </c>
      <c r="B6" s="29" t="s">
        <v>31</v>
      </c>
      <c r="C6" s="30">
        <v>1</v>
      </c>
      <c r="D6" s="30" t="s">
        <v>7</v>
      </c>
      <c r="E6" s="30">
        <v>620</v>
      </c>
      <c r="F6" s="30">
        <f>E6*H2</f>
        <v>40300</v>
      </c>
      <c r="G6" s="31">
        <f>F6*C6</f>
        <v>40300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</row>
    <row r="7" spans="1:38" s="9" customFormat="1" ht="15.75">
      <c r="A7" s="28">
        <v>3</v>
      </c>
      <c r="B7" s="29" t="s">
        <v>16</v>
      </c>
      <c r="C7" s="30">
        <v>1</v>
      </c>
      <c r="D7" s="30" t="s">
        <v>14</v>
      </c>
      <c r="E7" s="30">
        <v>337</v>
      </c>
      <c r="F7" s="30">
        <f>E7*H2</f>
        <v>21905</v>
      </c>
      <c r="G7" s="31">
        <f>F7*C7</f>
        <v>21905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</row>
    <row r="8" spans="1:38" s="9" customFormat="1" ht="15.75">
      <c r="A8" s="28">
        <v>4</v>
      </c>
      <c r="B8" s="29" t="s">
        <v>32</v>
      </c>
      <c r="C8" s="30">
        <v>2</v>
      </c>
      <c r="D8" s="30" t="s">
        <v>7</v>
      </c>
      <c r="E8" s="30">
        <v>70</v>
      </c>
      <c r="F8" s="30">
        <f>E8*H2</f>
        <v>4550</v>
      </c>
      <c r="G8" s="31">
        <f>F8*C8</f>
        <v>9100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</row>
    <row r="9" spans="1:38" s="9" customFormat="1" ht="15.75">
      <c r="A9" s="28"/>
      <c r="B9" s="45" t="s">
        <v>17</v>
      </c>
      <c r="C9" s="30"/>
      <c r="D9" s="30"/>
      <c r="E9" s="30"/>
      <c r="F9" s="30" t="s">
        <v>9</v>
      </c>
      <c r="G9" s="31">
        <f>(G5+G6+G7+G8)*15%</f>
        <v>15375.75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</row>
    <row r="10" spans="1:7" s="9" customFormat="1" ht="15.75">
      <c r="A10" s="28"/>
      <c r="B10" s="45" t="s">
        <v>11</v>
      </c>
      <c r="C10" s="30"/>
      <c r="D10" s="30"/>
      <c r="E10" s="30"/>
      <c r="F10" s="30" t="s">
        <v>9</v>
      </c>
      <c r="G10" s="24">
        <f>G5+G6+G7+G8+G9</f>
        <v>117880.75</v>
      </c>
    </row>
    <row r="11" spans="1:7" s="9" customFormat="1" ht="15.75">
      <c r="A11" s="52" t="s">
        <v>64</v>
      </c>
      <c r="B11" s="53"/>
      <c r="C11" s="53"/>
      <c r="D11" s="53"/>
      <c r="E11" s="53"/>
      <c r="F11" s="53"/>
      <c r="G11" s="54"/>
    </row>
    <row r="12" spans="1:7" s="9" customFormat="1" ht="15.75">
      <c r="A12" s="28">
        <v>1</v>
      </c>
      <c r="B12" s="29" t="s">
        <v>66</v>
      </c>
      <c r="C12" s="30">
        <v>1</v>
      </c>
      <c r="D12" s="30" t="s">
        <v>7</v>
      </c>
      <c r="E12" s="30">
        <v>210</v>
      </c>
      <c r="F12" s="30">
        <f>E12*H2</f>
        <v>13650</v>
      </c>
      <c r="G12" s="31">
        <f>F12*C12</f>
        <v>13650</v>
      </c>
    </row>
    <row r="13" spans="1:7" s="9" customFormat="1" ht="15.75">
      <c r="A13" s="28">
        <v>2</v>
      </c>
      <c r="B13" s="29" t="s">
        <v>16</v>
      </c>
      <c r="C13" s="30">
        <v>1</v>
      </c>
      <c r="D13" s="30" t="s">
        <v>14</v>
      </c>
      <c r="E13" s="30">
        <v>200</v>
      </c>
      <c r="F13" s="30">
        <f>E13*H2</f>
        <v>13000</v>
      </c>
      <c r="G13" s="31">
        <f aca="true" t="shared" si="0" ref="G13:G18">F13*C13</f>
        <v>13000</v>
      </c>
    </row>
    <row r="14" spans="1:7" s="9" customFormat="1" ht="15.75">
      <c r="A14" s="28">
        <v>3</v>
      </c>
      <c r="B14" s="29" t="s">
        <v>75</v>
      </c>
      <c r="C14" s="30">
        <v>1</v>
      </c>
      <c r="D14" s="30" t="s">
        <v>7</v>
      </c>
      <c r="E14" s="30">
        <v>882</v>
      </c>
      <c r="F14" s="30">
        <f>E14*H2</f>
        <v>57330</v>
      </c>
      <c r="G14" s="31">
        <f t="shared" si="0"/>
        <v>57330</v>
      </c>
    </row>
    <row r="15" spans="1:7" s="9" customFormat="1" ht="15.75">
      <c r="A15" s="28">
        <v>4</v>
      </c>
      <c r="B15" s="29" t="s">
        <v>61</v>
      </c>
      <c r="C15" s="30">
        <v>1</v>
      </c>
      <c r="D15" s="30" t="s">
        <v>7</v>
      </c>
      <c r="E15" s="30">
        <v>210</v>
      </c>
      <c r="F15" s="30">
        <f>E15*H2</f>
        <v>13650</v>
      </c>
      <c r="G15" s="31">
        <f t="shared" si="0"/>
        <v>13650</v>
      </c>
    </row>
    <row r="16" spans="1:7" s="9" customFormat="1" ht="15.75">
      <c r="A16" s="28">
        <v>5</v>
      </c>
      <c r="B16" s="29" t="s">
        <v>62</v>
      </c>
      <c r="C16" s="30">
        <v>1</v>
      </c>
      <c r="D16" s="30" t="s">
        <v>7</v>
      </c>
      <c r="E16" s="30">
        <v>200</v>
      </c>
      <c r="F16" s="30">
        <f>E16*H2</f>
        <v>13000</v>
      </c>
      <c r="G16" s="31">
        <f t="shared" si="0"/>
        <v>13000</v>
      </c>
    </row>
    <row r="17" spans="1:7" s="9" customFormat="1" ht="15.75">
      <c r="A17" s="28">
        <v>6</v>
      </c>
      <c r="B17" s="29" t="s">
        <v>63</v>
      </c>
      <c r="C17" s="30">
        <v>1</v>
      </c>
      <c r="D17" s="30" t="s">
        <v>7</v>
      </c>
      <c r="E17" s="30">
        <v>130</v>
      </c>
      <c r="F17" s="30">
        <f>E17*H2</f>
        <v>8450</v>
      </c>
      <c r="G17" s="31">
        <f t="shared" si="0"/>
        <v>8450</v>
      </c>
    </row>
    <row r="18" spans="1:7" s="9" customFormat="1" ht="16.5">
      <c r="A18" s="36">
        <v>7</v>
      </c>
      <c r="B18" s="37" t="s">
        <v>49</v>
      </c>
      <c r="C18" s="38">
        <v>1</v>
      </c>
      <c r="D18" s="37" t="s">
        <v>12</v>
      </c>
      <c r="E18" s="38">
        <v>42</v>
      </c>
      <c r="F18" s="39">
        <f>E18*H2</f>
        <v>2730</v>
      </c>
      <c r="G18" s="40">
        <f t="shared" si="0"/>
        <v>2730</v>
      </c>
    </row>
    <row r="19" spans="1:7" s="9" customFormat="1" ht="15.75">
      <c r="A19" s="28"/>
      <c r="B19" s="45" t="s">
        <v>17</v>
      </c>
      <c r="C19" s="30"/>
      <c r="D19" s="30"/>
      <c r="E19" s="30"/>
      <c r="F19" s="30"/>
      <c r="G19" s="31">
        <f>(G12+G13+G14+G15+G16+G17+G18)*15%</f>
        <v>18271.5</v>
      </c>
    </row>
    <row r="20" spans="1:7" s="9" customFormat="1" ht="15.75">
      <c r="A20" s="28"/>
      <c r="B20" s="45" t="s">
        <v>11</v>
      </c>
      <c r="C20" s="30"/>
      <c r="D20" s="30"/>
      <c r="E20" s="30"/>
      <c r="F20" s="30"/>
      <c r="G20" s="24">
        <f>G12+G13+G14+G15+G16+G17+G19+G18</f>
        <v>140081.5</v>
      </c>
    </row>
    <row r="21" spans="1:7" s="9" customFormat="1" ht="15.75">
      <c r="A21" s="52" t="s">
        <v>20</v>
      </c>
      <c r="B21" s="53"/>
      <c r="C21" s="53"/>
      <c r="D21" s="53"/>
      <c r="E21" s="53"/>
      <c r="F21" s="53"/>
      <c r="G21" s="54"/>
    </row>
    <row r="22" spans="1:38" s="9" customFormat="1" ht="15.75">
      <c r="A22" s="28">
        <v>1</v>
      </c>
      <c r="B22" s="29" t="s">
        <v>78</v>
      </c>
      <c r="C22" s="30">
        <v>4</v>
      </c>
      <c r="D22" s="30" t="s">
        <v>7</v>
      </c>
      <c r="E22" s="30">
        <v>46</v>
      </c>
      <c r="F22" s="30">
        <f>E22*H2</f>
        <v>2990</v>
      </c>
      <c r="G22" s="31">
        <f aca="true" t="shared" si="1" ref="G22:G29">F22*C22</f>
        <v>11960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</row>
    <row r="23" spans="1:38" s="9" customFormat="1" ht="15.75">
      <c r="A23" s="28">
        <v>2</v>
      </c>
      <c r="B23" s="29" t="s">
        <v>28</v>
      </c>
      <c r="C23" s="30">
        <v>1</v>
      </c>
      <c r="D23" s="30" t="s">
        <v>7</v>
      </c>
      <c r="E23" s="30">
        <v>750</v>
      </c>
      <c r="F23" s="30">
        <f>E23*H2</f>
        <v>48750</v>
      </c>
      <c r="G23" s="31">
        <f t="shared" si="1"/>
        <v>48750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</row>
    <row r="24" spans="1:38" s="9" customFormat="1" ht="15.75">
      <c r="A24" s="28">
        <v>3</v>
      </c>
      <c r="B24" s="29" t="s">
        <v>16</v>
      </c>
      <c r="C24" s="30">
        <v>1</v>
      </c>
      <c r="D24" s="30" t="s">
        <v>14</v>
      </c>
      <c r="E24" s="30">
        <v>230</v>
      </c>
      <c r="F24" s="30">
        <f>E24*H2</f>
        <v>14950</v>
      </c>
      <c r="G24" s="31">
        <f t="shared" si="1"/>
        <v>14950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</row>
    <row r="25" spans="1:38" s="9" customFormat="1" ht="15.75">
      <c r="A25" s="28">
        <v>4</v>
      </c>
      <c r="B25" s="29" t="s">
        <v>76</v>
      </c>
      <c r="C25" s="30">
        <v>2</v>
      </c>
      <c r="D25" s="30" t="s">
        <v>7</v>
      </c>
      <c r="E25" s="30">
        <v>196</v>
      </c>
      <c r="F25" s="30">
        <f>E25*H2</f>
        <v>12740</v>
      </c>
      <c r="G25" s="31">
        <f t="shared" si="1"/>
        <v>25480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</row>
    <row r="26" spans="1:38" s="9" customFormat="1" ht="15.75">
      <c r="A26" s="28">
        <v>5</v>
      </c>
      <c r="B26" s="29" t="s">
        <v>73</v>
      </c>
      <c r="C26" s="30">
        <v>1</v>
      </c>
      <c r="D26" s="30" t="s">
        <v>7</v>
      </c>
      <c r="E26" s="30">
        <v>195</v>
      </c>
      <c r="F26" s="30">
        <f>E26*H2</f>
        <v>12675</v>
      </c>
      <c r="G26" s="31">
        <f t="shared" si="1"/>
        <v>12675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</row>
    <row r="27" spans="1:7" s="9" customFormat="1" ht="15.75">
      <c r="A27" s="32">
        <v>6</v>
      </c>
      <c r="B27" s="33" t="s">
        <v>65</v>
      </c>
      <c r="C27" s="34">
        <v>1</v>
      </c>
      <c r="D27" s="34" t="s">
        <v>7</v>
      </c>
      <c r="E27" s="34">
        <v>95</v>
      </c>
      <c r="F27" s="34">
        <f>E27*H2</f>
        <v>6175</v>
      </c>
      <c r="G27" s="35">
        <f>F27*C27</f>
        <v>6175</v>
      </c>
    </row>
    <row r="28" spans="1:38" s="9" customFormat="1" ht="15.75">
      <c r="A28" s="32">
        <v>7</v>
      </c>
      <c r="B28" s="33" t="s">
        <v>77</v>
      </c>
      <c r="C28" s="34">
        <v>1</v>
      </c>
      <c r="D28" s="34" t="s">
        <v>7</v>
      </c>
      <c r="E28" s="34">
        <v>34</v>
      </c>
      <c r="F28" s="34">
        <f>E28*H2</f>
        <v>2210</v>
      </c>
      <c r="G28" s="35">
        <f>F28*C28</f>
        <v>2210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</row>
    <row r="29" spans="1:38" s="9" customFormat="1" ht="15.75">
      <c r="A29" s="32">
        <v>8</v>
      </c>
      <c r="B29" s="33" t="s">
        <v>33</v>
      </c>
      <c r="C29" s="34">
        <v>1</v>
      </c>
      <c r="D29" s="34" t="s">
        <v>7</v>
      </c>
      <c r="E29" s="34">
        <v>22</v>
      </c>
      <c r="F29" s="34">
        <f>E29*H2</f>
        <v>1430</v>
      </c>
      <c r="G29" s="35">
        <f t="shared" si="1"/>
        <v>1430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</row>
    <row r="30" spans="1:38" s="9" customFormat="1" ht="15.75">
      <c r="A30" s="28"/>
      <c r="B30" s="45" t="s">
        <v>17</v>
      </c>
      <c r="C30" s="30"/>
      <c r="D30" s="30"/>
      <c r="E30" s="30"/>
      <c r="F30" s="30"/>
      <c r="G30" s="31">
        <f>(G22+G23+G24+G25+G26+G29+G27+G28)*15%</f>
        <v>18544.5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</row>
    <row r="31" spans="1:38" s="9" customFormat="1" ht="15.75">
      <c r="A31" s="28"/>
      <c r="B31" s="45" t="s">
        <v>11</v>
      </c>
      <c r="C31" s="30"/>
      <c r="D31" s="30"/>
      <c r="E31" s="30"/>
      <c r="F31" s="30"/>
      <c r="G31" s="24">
        <f>G22+G23+G24+G25+G26+G29+G30+G27+G28</f>
        <v>142174.5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</row>
    <row r="32" spans="1:38" s="9" customFormat="1" ht="15.75">
      <c r="A32" s="52" t="s">
        <v>21</v>
      </c>
      <c r="B32" s="53"/>
      <c r="C32" s="53"/>
      <c r="D32" s="53"/>
      <c r="E32" s="53"/>
      <c r="F32" s="53"/>
      <c r="G32" s="54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</row>
    <row r="33" spans="1:38" s="9" customFormat="1" ht="15.75">
      <c r="A33" s="28">
        <v>1</v>
      </c>
      <c r="B33" s="29" t="s">
        <v>79</v>
      </c>
      <c r="C33" s="30">
        <v>4</v>
      </c>
      <c r="D33" s="30" t="s">
        <v>7</v>
      </c>
      <c r="E33" s="30">
        <v>46</v>
      </c>
      <c r="F33" s="30">
        <f>E33*H2</f>
        <v>2990</v>
      </c>
      <c r="G33" s="31">
        <f aca="true" t="shared" si="2" ref="G33:G38">F33*C33</f>
        <v>11960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</row>
    <row r="34" spans="1:38" s="9" customFormat="1" ht="15.75">
      <c r="A34" s="28">
        <v>2</v>
      </c>
      <c r="B34" s="29" t="s">
        <v>34</v>
      </c>
      <c r="C34" s="30">
        <v>4</v>
      </c>
      <c r="D34" s="30" t="s">
        <v>7</v>
      </c>
      <c r="E34" s="30">
        <v>38</v>
      </c>
      <c r="F34" s="30">
        <f>E34*H2</f>
        <v>2470</v>
      </c>
      <c r="G34" s="31">
        <f t="shared" si="2"/>
        <v>9880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</row>
    <row r="35" spans="1:38" s="9" customFormat="1" ht="15.75">
      <c r="A35" s="28">
        <v>3</v>
      </c>
      <c r="B35" s="29" t="s">
        <v>29</v>
      </c>
      <c r="C35" s="30">
        <v>1</v>
      </c>
      <c r="D35" s="30" t="s">
        <v>7</v>
      </c>
      <c r="E35" s="30">
        <v>750</v>
      </c>
      <c r="F35" s="30">
        <f>E35*H2</f>
        <v>48750</v>
      </c>
      <c r="G35" s="31">
        <f t="shared" si="2"/>
        <v>48750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</row>
    <row r="36" spans="1:38" s="9" customFormat="1" ht="15.75">
      <c r="A36" s="28">
        <v>4</v>
      </c>
      <c r="B36" s="29" t="s">
        <v>16</v>
      </c>
      <c r="C36" s="30">
        <v>1</v>
      </c>
      <c r="D36" s="30" t="s">
        <v>14</v>
      </c>
      <c r="E36" s="30">
        <v>230</v>
      </c>
      <c r="F36" s="30">
        <f>E36*H2</f>
        <v>14950</v>
      </c>
      <c r="G36" s="31">
        <f t="shared" si="2"/>
        <v>14950</v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</row>
    <row r="37" spans="1:38" s="9" customFormat="1" ht="15.75">
      <c r="A37" s="28">
        <v>5</v>
      </c>
      <c r="B37" s="29" t="s">
        <v>76</v>
      </c>
      <c r="C37" s="30">
        <v>2</v>
      </c>
      <c r="D37" s="30" t="s">
        <v>7</v>
      </c>
      <c r="E37" s="30">
        <v>196</v>
      </c>
      <c r="F37" s="30">
        <f>E37*H2</f>
        <v>12740</v>
      </c>
      <c r="G37" s="31">
        <f t="shared" si="2"/>
        <v>25480</v>
      </c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</row>
    <row r="38" spans="1:38" s="9" customFormat="1" ht="15.75">
      <c r="A38" s="28">
        <v>6</v>
      </c>
      <c r="B38" s="29" t="s">
        <v>73</v>
      </c>
      <c r="C38" s="30">
        <v>1</v>
      </c>
      <c r="D38" s="30" t="s">
        <v>7</v>
      </c>
      <c r="E38" s="30">
        <v>195</v>
      </c>
      <c r="F38" s="30">
        <f>E38*H2</f>
        <v>12675</v>
      </c>
      <c r="G38" s="31">
        <f t="shared" si="2"/>
        <v>12675</v>
      </c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</row>
    <row r="39" spans="1:7" s="4" customFormat="1" ht="15.75">
      <c r="A39" s="28">
        <v>7</v>
      </c>
      <c r="B39" s="33" t="s">
        <v>65</v>
      </c>
      <c r="C39" s="34">
        <v>1</v>
      </c>
      <c r="D39" s="34" t="s">
        <v>7</v>
      </c>
      <c r="E39" s="34">
        <v>95</v>
      </c>
      <c r="F39" s="34">
        <f>E39*H2</f>
        <v>6175</v>
      </c>
      <c r="G39" s="35">
        <f>F39*C39</f>
        <v>6175</v>
      </c>
    </row>
    <row r="40" spans="1:7" s="4" customFormat="1" ht="15.75">
      <c r="A40" s="32">
        <v>8</v>
      </c>
      <c r="B40" s="33" t="s">
        <v>77</v>
      </c>
      <c r="C40" s="34">
        <v>1</v>
      </c>
      <c r="D40" s="34" t="s">
        <v>7</v>
      </c>
      <c r="E40" s="34">
        <v>34</v>
      </c>
      <c r="F40" s="34">
        <f>E40*H2</f>
        <v>2210</v>
      </c>
      <c r="G40" s="35">
        <f>F40*C40</f>
        <v>2210</v>
      </c>
    </row>
    <row r="41" spans="1:7" s="4" customFormat="1" ht="15.75">
      <c r="A41" s="28">
        <v>9</v>
      </c>
      <c r="B41" s="33" t="s">
        <v>35</v>
      </c>
      <c r="C41" s="34">
        <v>1</v>
      </c>
      <c r="D41" s="34" t="s">
        <v>7</v>
      </c>
      <c r="E41" s="34">
        <v>33</v>
      </c>
      <c r="F41" s="34">
        <f>E41*H2</f>
        <v>2145</v>
      </c>
      <c r="G41" s="35">
        <f>F41*C41</f>
        <v>2145</v>
      </c>
    </row>
    <row r="42" spans="1:7" s="4" customFormat="1" ht="15.75">
      <c r="A42" s="28"/>
      <c r="B42" s="45" t="s">
        <v>17</v>
      </c>
      <c r="C42" s="30"/>
      <c r="D42" s="30"/>
      <c r="E42" s="30"/>
      <c r="F42" s="30"/>
      <c r="G42" s="31">
        <f>(G33+G35+G36+G37+G38+G41+G39+G40)*15%</f>
        <v>18651.75</v>
      </c>
    </row>
    <row r="43" spans="1:7" s="4" customFormat="1" ht="15.75">
      <c r="A43" s="28"/>
      <c r="B43" s="45" t="s">
        <v>11</v>
      </c>
      <c r="C43" s="30"/>
      <c r="D43" s="30"/>
      <c r="E43" s="30"/>
      <c r="F43" s="30"/>
      <c r="G43" s="24">
        <f>G33+G35+G36+G37+G38+G41+G42+G39+G40+G34</f>
        <v>152876.75</v>
      </c>
    </row>
    <row r="44" spans="1:7" s="4" customFormat="1" ht="15.75">
      <c r="A44" s="52" t="s">
        <v>59</v>
      </c>
      <c r="B44" s="53"/>
      <c r="C44" s="53"/>
      <c r="D44" s="53"/>
      <c r="E44" s="53"/>
      <c r="F44" s="53"/>
      <c r="G44" s="54"/>
    </row>
    <row r="45" spans="1:7" s="4" customFormat="1" ht="15.75">
      <c r="A45" s="28">
        <v>1</v>
      </c>
      <c r="B45" s="29" t="s">
        <v>36</v>
      </c>
      <c r="C45" s="30">
        <v>1</v>
      </c>
      <c r="D45" s="30" t="s">
        <v>14</v>
      </c>
      <c r="E45" s="30">
        <v>280</v>
      </c>
      <c r="F45" s="30">
        <f>E45*H2</f>
        <v>18200</v>
      </c>
      <c r="G45" s="31">
        <f aca="true" t="shared" si="3" ref="G45:G50">F45*C45</f>
        <v>18200</v>
      </c>
    </row>
    <row r="46" spans="1:38" s="11" customFormat="1" ht="15.75">
      <c r="A46" s="28">
        <v>2</v>
      </c>
      <c r="B46" s="29" t="s">
        <v>37</v>
      </c>
      <c r="C46" s="30">
        <v>1</v>
      </c>
      <c r="D46" s="30" t="s">
        <v>7</v>
      </c>
      <c r="E46" s="30">
        <v>915</v>
      </c>
      <c r="F46" s="30">
        <f>E46*H2</f>
        <v>59475</v>
      </c>
      <c r="G46" s="31">
        <f t="shared" si="3"/>
        <v>59475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</row>
    <row r="47" spans="1:7" s="3" customFormat="1" ht="16.5">
      <c r="A47" s="28">
        <v>3</v>
      </c>
      <c r="B47" s="29" t="s">
        <v>16</v>
      </c>
      <c r="C47" s="30">
        <v>1</v>
      </c>
      <c r="D47" s="30" t="s">
        <v>14</v>
      </c>
      <c r="E47" s="30">
        <v>240</v>
      </c>
      <c r="F47" s="30">
        <f>E47*H2</f>
        <v>15600</v>
      </c>
      <c r="G47" s="31">
        <f t="shared" si="3"/>
        <v>15600</v>
      </c>
    </row>
    <row r="48" spans="1:7" ht="15.75">
      <c r="A48" s="28">
        <v>4</v>
      </c>
      <c r="B48" s="29" t="s">
        <v>38</v>
      </c>
      <c r="C48" s="30">
        <v>1</v>
      </c>
      <c r="D48" s="30" t="s">
        <v>7</v>
      </c>
      <c r="E48" s="30">
        <v>750</v>
      </c>
      <c r="F48" s="30">
        <f>E48*H2</f>
        <v>48750</v>
      </c>
      <c r="G48" s="31">
        <f t="shared" si="3"/>
        <v>48750</v>
      </c>
    </row>
    <row r="49" spans="1:7" ht="15.75">
      <c r="A49" s="32">
        <v>5</v>
      </c>
      <c r="B49" s="33" t="s">
        <v>35</v>
      </c>
      <c r="C49" s="34">
        <v>1</v>
      </c>
      <c r="D49" s="34" t="s">
        <v>7</v>
      </c>
      <c r="E49" s="34">
        <v>33</v>
      </c>
      <c r="F49" s="34">
        <f>E49*H2</f>
        <v>2145</v>
      </c>
      <c r="G49" s="35">
        <f t="shared" si="3"/>
        <v>2145</v>
      </c>
    </row>
    <row r="50" spans="1:7" ht="15.75">
      <c r="A50" s="28">
        <v>6</v>
      </c>
      <c r="B50" s="29" t="s">
        <v>73</v>
      </c>
      <c r="C50" s="30">
        <v>1</v>
      </c>
      <c r="D50" s="30" t="s">
        <v>7</v>
      </c>
      <c r="E50" s="30">
        <v>195</v>
      </c>
      <c r="F50" s="30">
        <f>E50*H2</f>
        <v>12675</v>
      </c>
      <c r="G50" s="31">
        <f t="shared" si="3"/>
        <v>12675</v>
      </c>
    </row>
    <row r="51" spans="1:7" ht="15.75">
      <c r="A51" s="28"/>
      <c r="B51" s="45" t="s">
        <v>17</v>
      </c>
      <c r="C51" s="30"/>
      <c r="D51" s="30"/>
      <c r="E51" s="30"/>
      <c r="F51" s="30" t="s">
        <v>9</v>
      </c>
      <c r="G51" s="31">
        <f>(G45+G46+G47+G48+G50+G49)*15%</f>
        <v>23526.75</v>
      </c>
    </row>
    <row r="52" spans="1:7" ht="15.75">
      <c r="A52" s="28"/>
      <c r="B52" s="45" t="s">
        <v>11</v>
      </c>
      <c r="C52" s="30"/>
      <c r="D52" s="30"/>
      <c r="E52" s="30"/>
      <c r="F52" s="30" t="s">
        <v>9</v>
      </c>
      <c r="G52" s="24">
        <f>G45+G46+G47+G48+G49+G50+G51</f>
        <v>180371.75</v>
      </c>
    </row>
    <row r="53" spans="1:7" ht="15.75">
      <c r="A53" s="52" t="s">
        <v>60</v>
      </c>
      <c r="B53" s="53"/>
      <c r="C53" s="53"/>
      <c r="D53" s="53"/>
      <c r="E53" s="53"/>
      <c r="F53" s="53"/>
      <c r="G53" s="54"/>
    </row>
    <row r="54" spans="1:7" ht="15.75">
      <c r="A54" s="28">
        <v>1</v>
      </c>
      <c r="B54" s="29" t="s">
        <v>56</v>
      </c>
      <c r="C54" s="30">
        <v>1</v>
      </c>
      <c r="D54" s="30" t="s">
        <v>14</v>
      </c>
      <c r="E54" s="30">
        <v>330</v>
      </c>
      <c r="F54" s="30">
        <f>E54*H2</f>
        <v>21450</v>
      </c>
      <c r="G54" s="31">
        <f aca="true" t="shared" si="4" ref="G54:G59">F54*C54</f>
        <v>21450</v>
      </c>
    </row>
    <row r="55" spans="1:7" ht="15.75">
      <c r="A55" s="28">
        <v>2</v>
      </c>
      <c r="B55" s="29" t="s">
        <v>57</v>
      </c>
      <c r="C55" s="30">
        <v>1</v>
      </c>
      <c r="D55" s="30" t="s">
        <v>7</v>
      </c>
      <c r="E55" s="30">
        <v>1520</v>
      </c>
      <c r="F55" s="30">
        <f>E55*H2</f>
        <v>98800</v>
      </c>
      <c r="G55" s="31">
        <f t="shared" si="4"/>
        <v>98800</v>
      </c>
    </row>
    <row r="56" spans="1:7" ht="15.75">
      <c r="A56" s="28">
        <v>3</v>
      </c>
      <c r="B56" s="29" t="s">
        <v>16</v>
      </c>
      <c r="C56" s="30">
        <v>1</v>
      </c>
      <c r="D56" s="30" t="s">
        <v>14</v>
      </c>
      <c r="E56" s="30">
        <v>320</v>
      </c>
      <c r="F56" s="30">
        <f>E56*H2</f>
        <v>20800</v>
      </c>
      <c r="G56" s="31">
        <f t="shared" si="4"/>
        <v>20800</v>
      </c>
    </row>
    <row r="57" spans="1:38" s="9" customFormat="1" ht="30">
      <c r="A57" s="28">
        <v>4</v>
      </c>
      <c r="B57" s="29" t="s">
        <v>58</v>
      </c>
      <c r="C57" s="30">
        <v>1</v>
      </c>
      <c r="D57" s="30" t="s">
        <v>7</v>
      </c>
      <c r="E57" s="30">
        <v>960</v>
      </c>
      <c r="F57" s="30">
        <f>E57*H2</f>
        <v>62400</v>
      </c>
      <c r="G57" s="31">
        <f t="shared" si="4"/>
        <v>62400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s="9" customFormat="1" ht="15.75">
      <c r="A58" s="32">
        <v>5</v>
      </c>
      <c r="B58" s="33" t="s">
        <v>35</v>
      </c>
      <c r="C58" s="34">
        <v>1</v>
      </c>
      <c r="D58" s="34" t="s">
        <v>7</v>
      </c>
      <c r="E58" s="34">
        <v>33</v>
      </c>
      <c r="F58" s="34">
        <f>E58*H2</f>
        <v>2145</v>
      </c>
      <c r="G58" s="35">
        <f t="shared" si="4"/>
        <v>2145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:38" s="9" customFormat="1" ht="15.75">
      <c r="A59" s="28">
        <v>6</v>
      </c>
      <c r="B59" s="29" t="s">
        <v>74</v>
      </c>
      <c r="C59" s="30">
        <v>1</v>
      </c>
      <c r="D59" s="30" t="s">
        <v>7</v>
      </c>
      <c r="E59" s="30">
        <v>195</v>
      </c>
      <c r="F59" s="30">
        <f>E59*H2</f>
        <v>12675</v>
      </c>
      <c r="G59" s="31">
        <f t="shared" si="4"/>
        <v>12675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:38" s="9" customFormat="1" ht="15.75">
      <c r="A60" s="28"/>
      <c r="B60" s="45" t="s">
        <v>17</v>
      </c>
      <c r="C60" s="30"/>
      <c r="D60" s="30"/>
      <c r="E60" s="30"/>
      <c r="F60" s="30" t="s">
        <v>9</v>
      </c>
      <c r="G60" s="31">
        <f>(G54+G55+G56+G57+G59+G58)*15%</f>
        <v>32740.5</v>
      </c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  <row r="61" spans="1:38" s="9" customFormat="1" ht="15.75">
      <c r="A61" s="28"/>
      <c r="B61" s="45" t="s">
        <v>11</v>
      </c>
      <c r="C61" s="30"/>
      <c r="D61" s="30"/>
      <c r="E61" s="30"/>
      <c r="F61" s="30" t="s">
        <v>9</v>
      </c>
      <c r="G61" s="24">
        <f>G54+G55+G56+G57+G58+G59+G60</f>
        <v>251010.5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</row>
    <row r="62" spans="1:38" s="9" customFormat="1" ht="15.75">
      <c r="A62" s="52" t="s">
        <v>55</v>
      </c>
      <c r="B62" s="53"/>
      <c r="C62" s="53"/>
      <c r="D62" s="53"/>
      <c r="E62" s="53"/>
      <c r="F62" s="53"/>
      <c r="G62" s="54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</row>
    <row r="63" spans="1:38" s="9" customFormat="1" ht="15.75">
      <c r="A63" s="28">
        <v>1</v>
      </c>
      <c r="B63" s="29" t="s">
        <v>39</v>
      </c>
      <c r="C63" s="30">
        <v>1</v>
      </c>
      <c r="D63" s="30" t="s">
        <v>7</v>
      </c>
      <c r="E63" s="30">
        <v>495</v>
      </c>
      <c r="F63" s="30">
        <f>E63*H2</f>
        <v>32175</v>
      </c>
      <c r="G63" s="31">
        <f>F63*C63</f>
        <v>32175</v>
      </c>
      <c r="H63"/>
      <c r="I63" s="27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</row>
    <row r="64" spans="1:38" s="9" customFormat="1" ht="15.75">
      <c r="A64" s="28">
        <v>2</v>
      </c>
      <c r="B64" s="29" t="s">
        <v>16</v>
      </c>
      <c r="C64" s="30">
        <v>1</v>
      </c>
      <c r="D64" s="30" t="s">
        <v>14</v>
      </c>
      <c r="E64" s="30">
        <v>230</v>
      </c>
      <c r="F64" s="30">
        <f>E64*H2</f>
        <v>14950</v>
      </c>
      <c r="G64" s="31">
        <f>F64*C64</f>
        <v>14950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</row>
    <row r="65" spans="1:38" s="9" customFormat="1" ht="15.75">
      <c r="A65" s="28">
        <v>3</v>
      </c>
      <c r="B65" s="29" t="s">
        <v>38</v>
      </c>
      <c r="C65" s="30">
        <v>1</v>
      </c>
      <c r="D65" s="30" t="s">
        <v>7</v>
      </c>
      <c r="E65" s="30">
        <v>750</v>
      </c>
      <c r="F65" s="30">
        <f>E65*H2</f>
        <v>48750</v>
      </c>
      <c r="G65" s="31">
        <f>F65*C65</f>
        <v>48750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</row>
    <row r="66" spans="1:38" s="9" customFormat="1" ht="15.75">
      <c r="A66" s="32">
        <v>4</v>
      </c>
      <c r="B66" s="33" t="s">
        <v>40</v>
      </c>
      <c r="C66" s="34">
        <v>1</v>
      </c>
      <c r="D66" s="34" t="s">
        <v>7</v>
      </c>
      <c r="E66" s="34">
        <v>22</v>
      </c>
      <c r="F66" s="30">
        <f>E66*H2</f>
        <v>1430</v>
      </c>
      <c r="G66" s="35">
        <f>F66*C66</f>
        <v>1430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</row>
    <row r="67" spans="1:38" s="9" customFormat="1" ht="15.75">
      <c r="A67" s="28">
        <v>5</v>
      </c>
      <c r="B67" s="29" t="s">
        <v>73</v>
      </c>
      <c r="C67" s="30">
        <v>1</v>
      </c>
      <c r="D67" s="30" t="s">
        <v>7</v>
      </c>
      <c r="E67" s="30">
        <v>195</v>
      </c>
      <c r="F67" s="30">
        <f>E67*H2</f>
        <v>12675</v>
      </c>
      <c r="G67" s="31">
        <f>F67*C67</f>
        <v>12675</v>
      </c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</row>
    <row r="68" spans="1:38" s="9" customFormat="1" ht="15.75">
      <c r="A68" s="28"/>
      <c r="B68" s="45" t="s">
        <v>17</v>
      </c>
      <c r="C68" s="30"/>
      <c r="D68" s="30"/>
      <c r="E68" s="30"/>
      <c r="F68" s="30" t="s">
        <v>9</v>
      </c>
      <c r="G68" s="31">
        <f>(G63+G64+G65+G66+G67)*15%</f>
        <v>16497</v>
      </c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</row>
    <row r="69" spans="1:38" s="9" customFormat="1" ht="15.75">
      <c r="A69" s="28"/>
      <c r="B69" s="45" t="s">
        <v>11</v>
      </c>
      <c r="C69" s="30"/>
      <c r="D69" s="30"/>
      <c r="E69" s="30"/>
      <c r="F69" s="30" t="s">
        <v>9</v>
      </c>
      <c r="G69" s="24">
        <f>G63+G64+G65+G66+G67+G68</f>
        <v>126477</v>
      </c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</row>
    <row r="70" spans="1:38" s="9" customFormat="1" ht="15.75">
      <c r="A70" s="56" t="s">
        <v>41</v>
      </c>
      <c r="B70" s="56"/>
      <c r="C70" s="56"/>
      <c r="D70" s="56"/>
      <c r="E70" s="56"/>
      <c r="F70" s="56"/>
      <c r="G70" s="56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</row>
    <row r="71" spans="1:38" s="9" customFormat="1" ht="16.5">
      <c r="A71" s="37">
        <v>1</v>
      </c>
      <c r="B71" s="37" t="s">
        <v>47</v>
      </c>
      <c r="C71" s="37">
        <v>1</v>
      </c>
      <c r="D71" s="37" t="s">
        <v>7</v>
      </c>
      <c r="E71" s="37">
        <v>286</v>
      </c>
      <c r="F71" s="41">
        <f>E71*H2</f>
        <v>18590</v>
      </c>
      <c r="G71" s="42">
        <f aca="true" t="shared" si="5" ref="G71:G76">F71*C71</f>
        <v>18590</v>
      </c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</row>
    <row r="72" spans="1:38" s="9" customFormat="1" ht="16.5">
      <c r="A72" s="37">
        <v>2</v>
      </c>
      <c r="B72" s="37" t="s">
        <v>42</v>
      </c>
      <c r="C72" s="37">
        <v>2</v>
      </c>
      <c r="D72" s="37" t="s">
        <v>7</v>
      </c>
      <c r="E72" s="37">
        <v>60</v>
      </c>
      <c r="F72" s="41">
        <f>E72*H2</f>
        <v>3900</v>
      </c>
      <c r="G72" s="42">
        <f t="shared" si="5"/>
        <v>7800</v>
      </c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</row>
    <row r="73" spans="1:38" s="9" customFormat="1" ht="16.5">
      <c r="A73" s="37">
        <v>3</v>
      </c>
      <c r="B73" s="37" t="s">
        <v>10</v>
      </c>
      <c r="C73" s="37">
        <v>1</v>
      </c>
      <c r="D73" s="37" t="s">
        <v>12</v>
      </c>
      <c r="E73" s="37">
        <v>180</v>
      </c>
      <c r="F73" s="41">
        <f>E73*H2</f>
        <v>11700</v>
      </c>
      <c r="G73" s="42">
        <f t="shared" si="5"/>
        <v>11700</v>
      </c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</row>
    <row r="74" spans="1:38" s="9" customFormat="1" ht="16.5">
      <c r="A74" s="37">
        <v>4</v>
      </c>
      <c r="B74" s="37" t="s">
        <v>43</v>
      </c>
      <c r="C74" s="37">
        <v>1</v>
      </c>
      <c r="D74" s="37" t="s">
        <v>7</v>
      </c>
      <c r="E74" s="37">
        <v>48</v>
      </c>
      <c r="F74" s="41">
        <f>E74*H2</f>
        <v>3120</v>
      </c>
      <c r="G74" s="42">
        <f t="shared" si="5"/>
        <v>3120</v>
      </c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</row>
    <row r="75" spans="1:38" s="9" customFormat="1" ht="16.5">
      <c r="A75" s="37">
        <v>5</v>
      </c>
      <c r="B75" s="37" t="s">
        <v>44</v>
      </c>
      <c r="C75" s="37">
        <v>1</v>
      </c>
      <c r="D75" s="37" t="s">
        <v>7</v>
      </c>
      <c r="E75" s="37">
        <v>88</v>
      </c>
      <c r="F75" s="41">
        <f>E75*H2</f>
        <v>5720</v>
      </c>
      <c r="G75" s="42">
        <f t="shared" si="5"/>
        <v>5720</v>
      </c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</row>
    <row r="76" spans="1:38" s="9" customFormat="1" ht="16.5">
      <c r="A76" s="37">
        <v>6</v>
      </c>
      <c r="B76" s="37" t="s">
        <v>45</v>
      </c>
      <c r="C76" s="37">
        <v>1</v>
      </c>
      <c r="D76" s="37" t="s">
        <v>7</v>
      </c>
      <c r="E76" s="37">
        <v>405</v>
      </c>
      <c r="F76" s="41">
        <f>E76*H2</f>
        <v>26325</v>
      </c>
      <c r="G76" s="42">
        <f t="shared" si="5"/>
        <v>26325</v>
      </c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</row>
    <row r="77" spans="1:38" s="9" customFormat="1" ht="15.75">
      <c r="A77" s="28"/>
      <c r="B77" s="45" t="s">
        <v>17</v>
      </c>
      <c r="C77" s="30"/>
      <c r="D77" s="30"/>
      <c r="E77" s="30"/>
      <c r="F77" s="30" t="s">
        <v>9</v>
      </c>
      <c r="G77" s="43">
        <f>(G71+G72+G73+G74+G75+G76)*15%</f>
        <v>10988.25</v>
      </c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</row>
    <row r="78" spans="1:38" s="9" customFormat="1" ht="16.5">
      <c r="A78" s="44"/>
      <c r="B78" s="44" t="s">
        <v>11</v>
      </c>
      <c r="C78" s="44"/>
      <c r="D78" s="44"/>
      <c r="E78" s="44"/>
      <c r="F78" s="44"/>
      <c r="G78" s="12">
        <f>G71+G72+G73+G74+G75+G76+G77</f>
        <v>84243.25</v>
      </c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</row>
    <row r="79" spans="1:38" s="9" customFormat="1" ht="15.75">
      <c r="A79" s="56" t="s">
        <v>46</v>
      </c>
      <c r="B79" s="56"/>
      <c r="C79" s="56"/>
      <c r="D79" s="56"/>
      <c r="E79" s="56"/>
      <c r="F79" s="56"/>
      <c r="G79" s="56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</row>
    <row r="80" spans="1:38" s="9" customFormat="1" ht="16.5">
      <c r="A80" s="37">
        <v>1</v>
      </c>
      <c r="B80" s="37" t="s">
        <v>48</v>
      </c>
      <c r="C80" s="37">
        <v>1</v>
      </c>
      <c r="D80" s="37" t="s">
        <v>7</v>
      </c>
      <c r="E80" s="37">
        <v>290</v>
      </c>
      <c r="F80" s="41">
        <f>E80*H2</f>
        <v>18850</v>
      </c>
      <c r="G80" s="40">
        <f>F80*C80</f>
        <v>18850</v>
      </c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</row>
    <row r="81" spans="1:38" s="9" customFormat="1" ht="16.5">
      <c r="A81" s="37">
        <v>2</v>
      </c>
      <c r="B81" s="37" t="s">
        <v>49</v>
      </c>
      <c r="C81" s="37">
        <v>1</v>
      </c>
      <c r="D81" s="37" t="s">
        <v>12</v>
      </c>
      <c r="E81" s="37">
        <v>42</v>
      </c>
      <c r="F81" s="41">
        <f>E81*H2</f>
        <v>2730</v>
      </c>
      <c r="G81" s="40">
        <f>F81*C81</f>
        <v>2730</v>
      </c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</row>
    <row r="82" spans="1:38" s="9" customFormat="1" ht="15.75">
      <c r="A82" s="28"/>
      <c r="B82" s="45" t="s">
        <v>17</v>
      </c>
      <c r="C82" s="30"/>
      <c r="D82" s="30"/>
      <c r="E82" s="30"/>
      <c r="F82" s="30" t="s">
        <v>9</v>
      </c>
      <c r="G82" s="31">
        <f>(G80+G81)*15%</f>
        <v>3237</v>
      </c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</row>
    <row r="83" spans="1:38" s="9" customFormat="1" ht="16.5">
      <c r="A83" s="44"/>
      <c r="B83" s="44" t="s">
        <v>11</v>
      </c>
      <c r="C83" s="44"/>
      <c r="D83" s="44"/>
      <c r="E83" s="44"/>
      <c r="F83" s="44"/>
      <c r="G83" s="12">
        <f>G80+G81+G82</f>
        <v>24817</v>
      </c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</row>
    <row r="84" spans="1:38" s="9" customFormat="1" ht="15.75">
      <c r="A84" s="52" t="s">
        <v>86</v>
      </c>
      <c r="B84" s="53"/>
      <c r="C84" s="53"/>
      <c r="D84" s="53"/>
      <c r="E84" s="53"/>
      <c r="F84" s="53"/>
      <c r="G84" s="5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</row>
    <row r="85" spans="1:38" s="9" customFormat="1" ht="15.75">
      <c r="A85" s="28">
        <v>1</v>
      </c>
      <c r="B85" s="29" t="s">
        <v>53</v>
      </c>
      <c r="C85" s="30">
        <v>1</v>
      </c>
      <c r="D85" s="30" t="s">
        <v>7</v>
      </c>
      <c r="E85" s="30">
        <v>195</v>
      </c>
      <c r="F85" s="30">
        <f>E85*H2</f>
        <v>12675</v>
      </c>
      <c r="G85" s="31">
        <f aca="true" t="shared" si="6" ref="G85:G90">F85*C85</f>
        <v>12675</v>
      </c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</row>
    <row r="86" spans="1:38" s="9" customFormat="1" ht="15.75">
      <c r="A86" s="28">
        <v>2</v>
      </c>
      <c r="B86" s="29" t="s">
        <v>50</v>
      </c>
      <c r="C86" s="30">
        <v>2</v>
      </c>
      <c r="D86" s="30" t="s">
        <v>7</v>
      </c>
      <c r="E86" s="30">
        <v>20</v>
      </c>
      <c r="F86" s="30">
        <f>E86*H2</f>
        <v>1300</v>
      </c>
      <c r="G86" s="31">
        <f t="shared" si="6"/>
        <v>2600</v>
      </c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</row>
    <row r="87" spans="1:38" s="9" customFormat="1" ht="15.75">
      <c r="A87" s="28">
        <v>3</v>
      </c>
      <c r="B87" s="29" t="s">
        <v>13</v>
      </c>
      <c r="C87" s="30">
        <v>1</v>
      </c>
      <c r="D87" s="30" t="s">
        <v>14</v>
      </c>
      <c r="E87" s="30">
        <v>72</v>
      </c>
      <c r="F87" s="30">
        <f>E87*H2</f>
        <v>4680</v>
      </c>
      <c r="G87" s="31">
        <f t="shared" si="6"/>
        <v>4680</v>
      </c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</row>
    <row r="88" spans="1:38" s="9" customFormat="1" ht="15.75">
      <c r="A88" s="28">
        <v>4</v>
      </c>
      <c r="B88" s="29" t="s">
        <v>51</v>
      </c>
      <c r="C88" s="30">
        <v>2</v>
      </c>
      <c r="D88" s="30" t="s">
        <v>7</v>
      </c>
      <c r="E88" s="30">
        <v>5</v>
      </c>
      <c r="F88" s="30">
        <f>E88*H2</f>
        <v>325</v>
      </c>
      <c r="G88" s="31">
        <f t="shared" si="6"/>
        <v>650</v>
      </c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</row>
    <row r="89" spans="1:38" s="9" customFormat="1" ht="15.75">
      <c r="A89" s="28">
        <v>5</v>
      </c>
      <c r="B89" s="29" t="s">
        <v>19</v>
      </c>
      <c r="C89" s="30">
        <v>1</v>
      </c>
      <c r="D89" s="30" t="s">
        <v>14</v>
      </c>
      <c r="E89" s="30">
        <v>40</v>
      </c>
      <c r="F89" s="30">
        <f>E89*H2</f>
        <v>2600</v>
      </c>
      <c r="G89" s="31">
        <f t="shared" si="6"/>
        <v>2600</v>
      </c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</row>
    <row r="90" spans="1:38" s="9" customFormat="1" ht="15.75">
      <c r="A90" s="28">
        <v>6</v>
      </c>
      <c r="B90" s="29" t="s">
        <v>52</v>
      </c>
      <c r="C90" s="30">
        <v>2</v>
      </c>
      <c r="D90" s="30" t="s">
        <v>7</v>
      </c>
      <c r="E90" s="30">
        <v>155</v>
      </c>
      <c r="F90" s="30">
        <f>E90*H2</f>
        <v>10075</v>
      </c>
      <c r="G90" s="31">
        <f t="shared" si="6"/>
        <v>20150</v>
      </c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</row>
    <row r="91" spans="1:38" s="9" customFormat="1" ht="15.75">
      <c r="A91" s="28"/>
      <c r="B91" s="45" t="s">
        <v>17</v>
      </c>
      <c r="C91" s="30"/>
      <c r="D91" s="30"/>
      <c r="E91" s="30"/>
      <c r="F91" s="30"/>
      <c r="G91" s="31">
        <f>(G85+G86+G87+G88+G90+G89)*15%</f>
        <v>6503.25</v>
      </c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</row>
    <row r="92" spans="1:38" s="9" customFormat="1" ht="15.75">
      <c r="A92" s="28"/>
      <c r="B92" s="45" t="s">
        <v>11</v>
      </c>
      <c r="C92" s="30"/>
      <c r="D92" s="30"/>
      <c r="E92" s="30"/>
      <c r="F92" s="30" t="s">
        <v>9</v>
      </c>
      <c r="G92" s="24">
        <f>G85+G86+G87+G88+G90+G91</f>
        <v>47258.25</v>
      </c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</row>
    <row r="93" spans="1:38" s="9" customFormat="1" ht="15.75">
      <c r="A93" s="52" t="s">
        <v>87</v>
      </c>
      <c r="B93" s="53"/>
      <c r="C93" s="53"/>
      <c r="D93" s="53"/>
      <c r="E93" s="53"/>
      <c r="F93" s="53"/>
      <c r="G93" s="54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</row>
    <row r="94" spans="1:38" s="9" customFormat="1" ht="15.75">
      <c r="A94" s="28">
        <v>1</v>
      </c>
      <c r="B94" s="29" t="s">
        <v>88</v>
      </c>
      <c r="C94" s="30">
        <v>1</v>
      </c>
      <c r="D94" s="30" t="s">
        <v>7</v>
      </c>
      <c r="E94" s="30">
        <v>80</v>
      </c>
      <c r="F94" s="30">
        <f>E94*H2</f>
        <v>5200</v>
      </c>
      <c r="G94" s="31">
        <f aca="true" t="shared" si="7" ref="G94:G100">F94*C94</f>
        <v>5200</v>
      </c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</row>
    <row r="95" spans="1:38" s="9" customFormat="1" ht="15.75">
      <c r="A95" s="28">
        <v>2</v>
      </c>
      <c r="B95" s="29" t="s">
        <v>50</v>
      </c>
      <c r="C95" s="30">
        <v>2</v>
      </c>
      <c r="D95" s="30" t="s">
        <v>7</v>
      </c>
      <c r="E95" s="30">
        <v>20</v>
      </c>
      <c r="F95" s="30">
        <f>E95*H2</f>
        <v>1300</v>
      </c>
      <c r="G95" s="31">
        <f t="shared" si="7"/>
        <v>2600</v>
      </c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</row>
    <row r="96" spans="1:38" s="9" customFormat="1" ht="15.75">
      <c r="A96" s="28">
        <v>3</v>
      </c>
      <c r="B96" s="29" t="s">
        <v>13</v>
      </c>
      <c r="C96" s="30">
        <v>1</v>
      </c>
      <c r="D96" s="30" t="s">
        <v>14</v>
      </c>
      <c r="E96" s="30">
        <v>72</v>
      </c>
      <c r="F96" s="30">
        <f>E96*H2</f>
        <v>4680</v>
      </c>
      <c r="G96" s="31">
        <f t="shared" si="7"/>
        <v>4680</v>
      </c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</row>
    <row r="97" spans="1:38" s="9" customFormat="1" ht="15.75">
      <c r="A97" s="28">
        <v>4</v>
      </c>
      <c r="B97" s="29" t="s">
        <v>51</v>
      </c>
      <c r="C97" s="30">
        <v>2</v>
      </c>
      <c r="D97" s="30" t="s">
        <v>7</v>
      </c>
      <c r="E97" s="30">
        <v>5</v>
      </c>
      <c r="F97" s="30">
        <f>E97*H2</f>
        <v>325</v>
      </c>
      <c r="G97" s="31">
        <f t="shared" si="7"/>
        <v>650</v>
      </c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</row>
    <row r="98" spans="1:38" s="9" customFormat="1" ht="15.75">
      <c r="A98" s="28">
        <v>5</v>
      </c>
      <c r="B98" s="29" t="s">
        <v>19</v>
      </c>
      <c r="C98" s="30">
        <v>1</v>
      </c>
      <c r="D98" s="30" t="s">
        <v>14</v>
      </c>
      <c r="E98" s="30">
        <v>40</v>
      </c>
      <c r="F98" s="30">
        <f>E98*H2</f>
        <v>2600</v>
      </c>
      <c r="G98" s="31">
        <f t="shared" si="7"/>
        <v>2600</v>
      </c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</row>
    <row r="99" spans="1:38" s="9" customFormat="1" ht="15.75">
      <c r="A99" s="28">
        <v>6</v>
      </c>
      <c r="B99" s="29" t="s">
        <v>89</v>
      </c>
      <c r="C99" s="30">
        <v>2</v>
      </c>
      <c r="D99" s="30" t="s">
        <v>7</v>
      </c>
      <c r="E99" s="30">
        <v>255</v>
      </c>
      <c r="F99" s="30">
        <f>E99*H2</f>
        <v>16575</v>
      </c>
      <c r="G99" s="31">
        <f>F99*C99</f>
        <v>33150</v>
      </c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</row>
    <row r="100" spans="1:38" s="9" customFormat="1" ht="15.75">
      <c r="A100" s="28">
        <v>7</v>
      </c>
      <c r="B100" s="29" t="s">
        <v>90</v>
      </c>
      <c r="C100" s="30">
        <v>1</v>
      </c>
      <c r="D100" s="30" t="s">
        <v>7</v>
      </c>
      <c r="E100" s="30">
        <v>12</v>
      </c>
      <c r="F100" s="30">
        <f>E100*H2</f>
        <v>780</v>
      </c>
      <c r="G100" s="31">
        <f t="shared" si="7"/>
        <v>780</v>
      </c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</row>
    <row r="101" spans="1:38" s="9" customFormat="1" ht="15.75">
      <c r="A101" s="28"/>
      <c r="B101" s="45" t="s">
        <v>17</v>
      </c>
      <c r="C101" s="30"/>
      <c r="D101" s="30"/>
      <c r="E101" s="30"/>
      <c r="F101" s="30"/>
      <c r="G101" s="31">
        <f>(G94+G95+G96+G97+G100+G98)*15%</f>
        <v>2476.5</v>
      </c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</row>
    <row r="102" spans="1:38" s="9" customFormat="1" ht="15.75">
      <c r="A102" s="28"/>
      <c r="B102" s="45" t="s">
        <v>11</v>
      </c>
      <c r="C102" s="30"/>
      <c r="D102" s="30"/>
      <c r="E102" s="30"/>
      <c r="F102" s="30" t="s">
        <v>9</v>
      </c>
      <c r="G102" s="24">
        <f>G94+G95+G96+G97+G100+G101+G98+G99</f>
        <v>52136.5</v>
      </c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</row>
    <row r="103" spans="1:38" s="9" customFormat="1" ht="15.75">
      <c r="A103" s="52" t="s">
        <v>83</v>
      </c>
      <c r="B103" s="53"/>
      <c r="C103" s="53"/>
      <c r="D103" s="53"/>
      <c r="E103" s="53"/>
      <c r="F103" s="53"/>
      <c r="G103" s="54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</row>
    <row r="104" spans="1:38" s="9" customFormat="1" ht="15.75">
      <c r="A104" s="28">
        <v>1</v>
      </c>
      <c r="B104" s="29" t="s">
        <v>54</v>
      </c>
      <c r="C104" s="30">
        <v>1</v>
      </c>
      <c r="D104" s="30" t="s">
        <v>7</v>
      </c>
      <c r="E104" s="30">
        <v>110</v>
      </c>
      <c r="F104" s="30">
        <f>E104*H2</f>
        <v>7150</v>
      </c>
      <c r="G104" s="31">
        <f aca="true" t="shared" si="8" ref="G104:G109">F104*C104</f>
        <v>7150</v>
      </c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</row>
    <row r="105" spans="1:38" s="9" customFormat="1" ht="15.75">
      <c r="A105" s="28">
        <v>2</v>
      </c>
      <c r="B105" s="29" t="s">
        <v>50</v>
      </c>
      <c r="C105" s="30">
        <v>1</v>
      </c>
      <c r="D105" s="30" t="s">
        <v>7</v>
      </c>
      <c r="E105" s="30">
        <v>20</v>
      </c>
      <c r="F105" s="30">
        <f>E105*H2</f>
        <v>1300</v>
      </c>
      <c r="G105" s="31">
        <f t="shared" si="8"/>
        <v>1300</v>
      </c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</row>
    <row r="106" spans="1:38" s="9" customFormat="1" ht="15.75">
      <c r="A106" s="28">
        <v>3</v>
      </c>
      <c r="B106" s="29" t="s">
        <v>13</v>
      </c>
      <c r="C106" s="30">
        <v>1</v>
      </c>
      <c r="D106" s="30" t="s">
        <v>14</v>
      </c>
      <c r="E106" s="30">
        <v>36</v>
      </c>
      <c r="F106" s="30">
        <f>E106*H2</f>
        <v>2340</v>
      </c>
      <c r="G106" s="31">
        <f t="shared" si="8"/>
        <v>2340</v>
      </c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</row>
    <row r="107" spans="1:38" s="9" customFormat="1" ht="15.75">
      <c r="A107" s="28">
        <v>4</v>
      </c>
      <c r="B107" s="29" t="s">
        <v>51</v>
      </c>
      <c r="C107" s="30">
        <v>1</v>
      </c>
      <c r="D107" s="30" t="s">
        <v>7</v>
      </c>
      <c r="E107" s="30">
        <v>5</v>
      </c>
      <c r="F107" s="30">
        <f>E107*H2</f>
        <v>325</v>
      </c>
      <c r="G107" s="31">
        <f t="shared" si="8"/>
        <v>325</v>
      </c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</row>
    <row r="108" spans="1:38" s="9" customFormat="1" ht="15.75">
      <c r="A108" s="28">
        <v>5</v>
      </c>
      <c r="B108" s="29" t="s">
        <v>19</v>
      </c>
      <c r="C108" s="30">
        <v>1</v>
      </c>
      <c r="D108" s="30" t="s">
        <v>14</v>
      </c>
      <c r="E108" s="30">
        <v>40</v>
      </c>
      <c r="F108" s="30">
        <f>E108*H2</f>
        <v>2600</v>
      </c>
      <c r="G108" s="31">
        <f t="shared" si="8"/>
        <v>2600</v>
      </c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</row>
    <row r="109" spans="1:38" s="9" customFormat="1" ht="15.75">
      <c r="A109" s="28">
        <v>6</v>
      </c>
      <c r="B109" s="29" t="s">
        <v>52</v>
      </c>
      <c r="C109" s="30">
        <v>1</v>
      </c>
      <c r="D109" s="30" t="s">
        <v>7</v>
      </c>
      <c r="E109" s="30">
        <v>155</v>
      </c>
      <c r="F109" s="30">
        <f>E109*H2</f>
        <v>10075</v>
      </c>
      <c r="G109" s="31">
        <f t="shared" si="8"/>
        <v>10075</v>
      </c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</row>
    <row r="110" spans="1:38" s="9" customFormat="1" ht="15.75">
      <c r="A110" s="28"/>
      <c r="B110" s="45" t="s">
        <v>17</v>
      </c>
      <c r="C110" s="30"/>
      <c r="D110" s="30"/>
      <c r="E110" s="30"/>
      <c r="F110" s="30"/>
      <c r="G110" s="31">
        <f>(G104+G105+G106+G107+G109+G108)*15%</f>
        <v>3568.5</v>
      </c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</row>
    <row r="111" spans="1:38" s="9" customFormat="1" ht="15.75">
      <c r="A111" s="28"/>
      <c r="B111" s="45" t="s">
        <v>11</v>
      </c>
      <c r="C111" s="30"/>
      <c r="D111" s="30"/>
      <c r="E111" s="30"/>
      <c r="F111" s="30" t="s">
        <v>9</v>
      </c>
      <c r="G111" s="24">
        <f>G104+G105+G106+G107+G109+G110</f>
        <v>24758.5</v>
      </c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</row>
    <row r="112" spans="1:38" s="9" customFormat="1" ht="15.75">
      <c r="A112" s="52" t="s">
        <v>67</v>
      </c>
      <c r="B112" s="53"/>
      <c r="C112" s="53"/>
      <c r="D112" s="53"/>
      <c r="E112" s="53"/>
      <c r="F112" s="53"/>
      <c r="G112" s="54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</row>
    <row r="113" spans="1:38" s="9" customFormat="1" ht="15.75">
      <c r="A113" s="28">
        <v>1</v>
      </c>
      <c r="B113" s="29" t="s">
        <v>69</v>
      </c>
      <c r="C113" s="30">
        <v>1</v>
      </c>
      <c r="D113" s="30" t="s">
        <v>7</v>
      </c>
      <c r="E113" s="30">
        <v>315</v>
      </c>
      <c r="F113" s="30">
        <f>E113*H2</f>
        <v>20475</v>
      </c>
      <c r="G113" s="31">
        <f>F113*C113</f>
        <v>20475</v>
      </c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</row>
    <row r="114" spans="1:38" s="9" customFormat="1" ht="16.5">
      <c r="A114" s="28">
        <v>2</v>
      </c>
      <c r="B114" s="37" t="s">
        <v>10</v>
      </c>
      <c r="C114" s="30">
        <v>1</v>
      </c>
      <c r="D114" s="30" t="s">
        <v>14</v>
      </c>
      <c r="E114" s="30">
        <v>150</v>
      </c>
      <c r="F114" s="30">
        <f>E114*H2</f>
        <v>9750</v>
      </c>
      <c r="G114" s="31">
        <f>F114*C114</f>
        <v>9750</v>
      </c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</row>
    <row r="115" spans="1:38" s="9" customFormat="1" ht="15.75">
      <c r="A115" s="28">
        <v>3</v>
      </c>
      <c r="B115" s="29" t="s">
        <v>70</v>
      </c>
      <c r="C115" s="30">
        <v>2</v>
      </c>
      <c r="D115" s="30" t="s">
        <v>7</v>
      </c>
      <c r="E115" s="30">
        <v>32</v>
      </c>
      <c r="F115" s="30">
        <f>E115*H2</f>
        <v>2080</v>
      </c>
      <c r="G115" s="31">
        <f>F115*C115</f>
        <v>4160</v>
      </c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</row>
    <row r="116" spans="1:38" s="9" customFormat="1" ht="15.75">
      <c r="A116" s="28">
        <v>4</v>
      </c>
      <c r="B116" s="29" t="s">
        <v>68</v>
      </c>
      <c r="C116" s="30">
        <v>1</v>
      </c>
      <c r="D116" s="30" t="s">
        <v>7</v>
      </c>
      <c r="E116" s="30">
        <v>3450</v>
      </c>
      <c r="F116" s="30">
        <f>E116*H2</f>
        <v>224250</v>
      </c>
      <c r="G116" s="31">
        <f>F116*C116</f>
        <v>224250</v>
      </c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</row>
    <row r="117" spans="1:38" s="9" customFormat="1" ht="15.75">
      <c r="A117" s="28">
        <v>5</v>
      </c>
      <c r="B117" s="29" t="s">
        <v>19</v>
      </c>
      <c r="C117" s="30">
        <v>1</v>
      </c>
      <c r="D117" s="30" t="s">
        <v>14</v>
      </c>
      <c r="E117" s="30">
        <v>88</v>
      </c>
      <c r="F117" s="30">
        <f>E117*H2</f>
        <v>5720</v>
      </c>
      <c r="G117" s="31">
        <f>F117*C117</f>
        <v>5720</v>
      </c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</row>
    <row r="118" spans="1:38" s="9" customFormat="1" ht="15.75">
      <c r="A118" s="28"/>
      <c r="B118" s="45" t="s">
        <v>17</v>
      </c>
      <c r="C118" s="30"/>
      <c r="D118" s="30"/>
      <c r="E118" s="30"/>
      <c r="F118" s="30"/>
      <c r="G118" s="31">
        <f>(G113+G114+G115+G116+G117)*15%</f>
        <v>39653.25</v>
      </c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</row>
    <row r="119" spans="1:38" s="9" customFormat="1" ht="15.75">
      <c r="A119" s="28"/>
      <c r="B119" s="45" t="s">
        <v>11</v>
      </c>
      <c r="C119" s="30"/>
      <c r="D119" s="30"/>
      <c r="E119" s="30"/>
      <c r="F119" s="30" t="s">
        <v>9</v>
      </c>
      <c r="G119" s="24">
        <f>G113+G114+G115+G116+G118</f>
        <v>298288.25</v>
      </c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</row>
    <row r="120" spans="1:38" s="9" customFormat="1" ht="15.75">
      <c r="A120" s="52" t="s">
        <v>71</v>
      </c>
      <c r="B120" s="53"/>
      <c r="C120" s="53"/>
      <c r="D120" s="53"/>
      <c r="E120" s="53"/>
      <c r="F120" s="53"/>
      <c r="G120" s="54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</row>
    <row r="121" spans="1:38" s="9" customFormat="1" ht="15.75">
      <c r="A121" s="28">
        <v>1</v>
      </c>
      <c r="B121" s="29" t="s">
        <v>69</v>
      </c>
      <c r="C121" s="30">
        <v>1</v>
      </c>
      <c r="D121" s="30" t="s">
        <v>7</v>
      </c>
      <c r="E121" s="30">
        <v>315</v>
      </c>
      <c r="F121" s="30">
        <f>E121*H2</f>
        <v>20475</v>
      </c>
      <c r="G121" s="31">
        <f>F121*C121</f>
        <v>20475</v>
      </c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</row>
    <row r="122" spans="1:38" s="9" customFormat="1" ht="16.5">
      <c r="A122" s="28">
        <v>2</v>
      </c>
      <c r="B122" s="37" t="s">
        <v>10</v>
      </c>
      <c r="C122" s="30">
        <v>1</v>
      </c>
      <c r="D122" s="30" t="s">
        <v>14</v>
      </c>
      <c r="E122" s="30">
        <v>150</v>
      </c>
      <c r="F122" s="30">
        <f>E122*H2</f>
        <v>9750</v>
      </c>
      <c r="G122" s="31">
        <f>F122*C122</f>
        <v>9750</v>
      </c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</row>
    <row r="123" spans="1:38" s="9" customFormat="1" ht="15.75">
      <c r="A123" s="28">
        <v>3</v>
      </c>
      <c r="B123" s="29" t="s">
        <v>70</v>
      </c>
      <c r="C123" s="30">
        <v>2</v>
      </c>
      <c r="D123" s="30" t="s">
        <v>7</v>
      </c>
      <c r="E123" s="30">
        <v>32</v>
      </c>
      <c r="F123" s="30">
        <f>E123*H2</f>
        <v>2080</v>
      </c>
      <c r="G123" s="31">
        <f>F123*C123</f>
        <v>4160</v>
      </c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</row>
    <row r="124" spans="1:38" s="9" customFormat="1" ht="15.75">
      <c r="A124" s="28">
        <v>4</v>
      </c>
      <c r="B124" s="29" t="s">
        <v>72</v>
      </c>
      <c r="C124" s="30">
        <v>1</v>
      </c>
      <c r="D124" s="30" t="s">
        <v>7</v>
      </c>
      <c r="E124" s="30">
        <v>3810</v>
      </c>
      <c r="F124" s="30">
        <f>E124*H2</f>
        <v>247650</v>
      </c>
      <c r="G124" s="31">
        <f>F124*C124</f>
        <v>247650</v>
      </c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</row>
    <row r="125" spans="1:38" s="9" customFormat="1" ht="15.75">
      <c r="A125" s="28">
        <v>5</v>
      </c>
      <c r="B125" s="29" t="s">
        <v>19</v>
      </c>
      <c r="C125" s="30">
        <v>1</v>
      </c>
      <c r="D125" s="30" t="s">
        <v>14</v>
      </c>
      <c r="E125" s="30">
        <v>88</v>
      </c>
      <c r="F125" s="30">
        <f>E125*H2</f>
        <v>5720</v>
      </c>
      <c r="G125" s="31">
        <f>F125*C125</f>
        <v>5720</v>
      </c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</row>
    <row r="126" spans="1:38" s="9" customFormat="1" ht="15.75">
      <c r="A126" s="28"/>
      <c r="B126" s="45" t="s">
        <v>17</v>
      </c>
      <c r="C126" s="30"/>
      <c r="D126" s="30"/>
      <c r="E126" s="30"/>
      <c r="F126" s="30"/>
      <c r="G126" s="31">
        <f>(G121+G122+G123+G124+G125)*15%</f>
        <v>43163.25</v>
      </c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</row>
    <row r="127" spans="1:38" s="9" customFormat="1" ht="15.75">
      <c r="A127" s="28"/>
      <c r="B127" s="45" t="s">
        <v>11</v>
      </c>
      <c r="C127" s="30"/>
      <c r="D127" s="30"/>
      <c r="E127" s="30"/>
      <c r="F127" s="30" t="s">
        <v>9</v>
      </c>
      <c r="G127" s="24">
        <f>G121+G122+G123+G124+G126</f>
        <v>325198.25</v>
      </c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</row>
    <row r="128" spans="1:38" s="9" customFormat="1" ht="15.75">
      <c r="A128" s="52" t="s">
        <v>82</v>
      </c>
      <c r="B128" s="53"/>
      <c r="C128" s="53"/>
      <c r="D128" s="53"/>
      <c r="E128" s="53"/>
      <c r="F128" s="53"/>
      <c r="G128" s="54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</row>
    <row r="129" spans="1:38" s="9" customFormat="1" ht="15.75">
      <c r="A129" s="28">
        <v>1</v>
      </c>
      <c r="B129" s="29" t="s">
        <v>80</v>
      </c>
      <c r="C129" s="30">
        <v>1</v>
      </c>
      <c r="D129" s="30" t="s">
        <v>7</v>
      </c>
      <c r="E129" s="30">
        <v>500</v>
      </c>
      <c r="F129" s="30">
        <f>E129*H2</f>
        <v>32500</v>
      </c>
      <c r="G129" s="31">
        <f>F129*C129</f>
        <v>32500</v>
      </c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</row>
    <row r="130" spans="1:38" s="9" customFormat="1" ht="16.5">
      <c r="A130" s="28">
        <v>2</v>
      </c>
      <c r="B130" s="37" t="s">
        <v>81</v>
      </c>
      <c r="C130" s="30">
        <v>1</v>
      </c>
      <c r="D130" s="30" t="s">
        <v>14</v>
      </c>
      <c r="E130" s="30">
        <v>300</v>
      </c>
      <c r="F130" s="30">
        <f>E130*H2</f>
        <v>19500</v>
      </c>
      <c r="G130" s="31">
        <f>F130*C130</f>
        <v>19500</v>
      </c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</row>
    <row r="131" spans="1:38" s="9" customFormat="1" ht="15.75">
      <c r="A131" s="28"/>
      <c r="B131" s="45" t="s">
        <v>17</v>
      </c>
      <c r="C131" s="30"/>
      <c r="D131" s="30"/>
      <c r="E131" s="30"/>
      <c r="F131" s="30"/>
      <c r="G131" s="31">
        <f>(G129+G130)*15%</f>
        <v>7800</v>
      </c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</row>
    <row r="132" spans="1:31" s="9" customFormat="1" ht="15.75">
      <c r="A132" s="28"/>
      <c r="B132" s="45" t="s">
        <v>11</v>
      </c>
      <c r="C132" s="30"/>
      <c r="D132" s="30"/>
      <c r="E132" s="30"/>
      <c r="F132" s="30" t="s">
        <v>9</v>
      </c>
      <c r="G132" s="24">
        <f>G129+G130+G131</f>
        <v>59800</v>
      </c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</row>
    <row r="133" spans="1:31" s="9" customFormat="1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</row>
    <row r="134" spans="1:31" s="9" customFormat="1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</row>
    <row r="135" spans="1:31" s="9" customFormat="1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</row>
    <row r="136" spans="1:31" s="9" customFormat="1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</row>
    <row r="137" spans="1:31" s="9" customFormat="1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</row>
    <row r="138" spans="1:31" s="9" customFormat="1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</row>
    <row r="139" spans="1:31" s="9" customFormat="1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</row>
    <row r="140" spans="1:31" s="9" customFormat="1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</row>
    <row r="141" spans="1:31" s="9" customFormat="1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</row>
    <row r="142" spans="1:38" s="9" customFormat="1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</row>
    <row r="143" spans="1:38" s="9" customFormat="1" ht="12.75">
      <c r="A143" s="1"/>
      <c r="B143" s="2"/>
      <c r="C143"/>
      <c r="D143"/>
      <c r="E143"/>
      <c r="F143"/>
      <c r="G143" s="26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</row>
    <row r="144" spans="1:38" s="9" customFormat="1" ht="12.75">
      <c r="A144" s="1"/>
      <c r="B144" s="2"/>
      <c r="C144"/>
      <c r="D144"/>
      <c r="E144"/>
      <c r="F144"/>
      <c r="G144" s="26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</row>
    <row r="145" spans="1:38" s="9" customFormat="1" ht="12.75">
      <c r="A145" s="1"/>
      <c r="B145" s="2"/>
      <c r="C145"/>
      <c r="D145"/>
      <c r="E145"/>
      <c r="F145"/>
      <c r="G145" s="26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</row>
    <row r="146" spans="1:38" s="9" customFormat="1" ht="12.75">
      <c r="A146" s="1"/>
      <c r="B146" s="2"/>
      <c r="C146"/>
      <c r="D146"/>
      <c r="E146"/>
      <c r="F146"/>
      <c r="G146" s="2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</row>
    <row r="147" spans="1:38" s="9" customFormat="1" ht="12.75">
      <c r="A147" s="1"/>
      <c r="B147" s="2"/>
      <c r="C147"/>
      <c r="D147"/>
      <c r="E147"/>
      <c r="F147"/>
      <c r="G147" s="26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</row>
    <row r="148" spans="1:38" s="9" customFormat="1" ht="12.75">
      <c r="A148" s="1"/>
      <c r="B148" s="2"/>
      <c r="C148"/>
      <c r="D148"/>
      <c r="E148"/>
      <c r="F148"/>
      <c r="G148" s="26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</row>
    <row r="149" spans="1:38" s="9" customFormat="1" ht="12.75">
      <c r="A149" s="1"/>
      <c r="B149" s="2"/>
      <c r="C149"/>
      <c r="D149"/>
      <c r="E149"/>
      <c r="F149"/>
      <c r="G149" s="26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</row>
    <row r="150" spans="1:38" s="9" customFormat="1" ht="12.75">
      <c r="A150" s="1"/>
      <c r="B150" s="2"/>
      <c r="C150"/>
      <c r="D150"/>
      <c r="E150"/>
      <c r="F150"/>
      <c r="G150" s="26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</row>
    <row r="151" spans="1:38" s="9" customFormat="1" ht="12.75">
      <c r="A151" s="1"/>
      <c r="B151" s="2"/>
      <c r="C151"/>
      <c r="D151"/>
      <c r="E151"/>
      <c r="F151"/>
      <c r="G151" s="26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</row>
    <row r="152" spans="1:38" s="9" customFormat="1" ht="12.75">
      <c r="A152" s="1"/>
      <c r="B152" s="2"/>
      <c r="C152"/>
      <c r="D152"/>
      <c r="E152"/>
      <c r="F152"/>
      <c r="G152" s="26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</row>
    <row r="153" spans="1:38" s="9" customFormat="1" ht="12.75">
      <c r="A153" s="1"/>
      <c r="B153" s="2"/>
      <c r="C153"/>
      <c r="D153"/>
      <c r="E153"/>
      <c r="F153"/>
      <c r="G153" s="26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</row>
    <row r="154" spans="1:38" s="9" customFormat="1" ht="12.75">
      <c r="A154" s="1"/>
      <c r="B154" s="2"/>
      <c r="C154"/>
      <c r="D154"/>
      <c r="E154"/>
      <c r="F154"/>
      <c r="G154" s="26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</row>
    <row r="155" spans="1:38" s="9" customFormat="1" ht="12.75">
      <c r="A155" s="1"/>
      <c r="B155" s="2"/>
      <c r="C155"/>
      <c r="D155"/>
      <c r="E155"/>
      <c r="F155"/>
      <c r="G155" s="26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</row>
    <row r="156" spans="1:38" s="9" customFormat="1" ht="12.75">
      <c r="A156" s="1"/>
      <c r="B156" s="2"/>
      <c r="C156"/>
      <c r="D156"/>
      <c r="E156"/>
      <c r="F156"/>
      <c r="G156" s="2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</row>
    <row r="157" spans="1:38" s="9" customFormat="1" ht="12.75">
      <c r="A157" s="1"/>
      <c r="B157" s="2"/>
      <c r="C157"/>
      <c r="D157"/>
      <c r="E157"/>
      <c r="F157"/>
      <c r="G157" s="26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</row>
    <row r="158" spans="1:38" s="9" customFormat="1" ht="12.75">
      <c r="A158" s="1"/>
      <c r="B158" s="2"/>
      <c r="C158"/>
      <c r="D158"/>
      <c r="E158"/>
      <c r="F158"/>
      <c r="G158" s="26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</row>
    <row r="159" spans="1:38" s="9" customFormat="1" ht="12.75">
      <c r="A159" s="1"/>
      <c r="B159" s="2"/>
      <c r="C159"/>
      <c r="D159"/>
      <c r="E159"/>
      <c r="F159"/>
      <c r="G159" s="26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</row>
    <row r="160" spans="1:38" s="9" customFormat="1" ht="12.75">
      <c r="A160" s="1"/>
      <c r="B160" s="2"/>
      <c r="C160"/>
      <c r="D160"/>
      <c r="E160"/>
      <c r="F160"/>
      <c r="G160" s="26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</row>
    <row r="161" spans="1:38" s="9" customFormat="1" ht="12.75">
      <c r="A161" s="1"/>
      <c r="B161" s="2"/>
      <c r="C161"/>
      <c r="D161"/>
      <c r="E161"/>
      <c r="F161"/>
      <c r="G161" s="26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</row>
    <row r="162" spans="1:38" s="9" customFormat="1" ht="12.75">
      <c r="A162" s="1"/>
      <c r="B162" s="2"/>
      <c r="C162"/>
      <c r="D162"/>
      <c r="E162"/>
      <c r="F162"/>
      <c r="G162" s="26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</row>
    <row r="163" spans="1:38" s="9" customFormat="1" ht="12.75">
      <c r="A163" s="1"/>
      <c r="B163" s="2"/>
      <c r="C163"/>
      <c r="D163"/>
      <c r="E163"/>
      <c r="F163"/>
      <c r="G163" s="26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</row>
    <row r="164" spans="1:38" s="9" customFormat="1" ht="12.75">
      <c r="A164" s="1"/>
      <c r="B164" s="2"/>
      <c r="C164"/>
      <c r="D164"/>
      <c r="E164"/>
      <c r="F164"/>
      <c r="G164" s="26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</row>
    <row r="165" spans="1:38" s="9" customFormat="1" ht="12.75">
      <c r="A165" s="1"/>
      <c r="B165" s="2"/>
      <c r="C165"/>
      <c r="D165"/>
      <c r="E165"/>
      <c r="F165"/>
      <c r="G165" s="26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</row>
    <row r="166" spans="1:38" s="9" customFormat="1" ht="12.75">
      <c r="A166" s="1"/>
      <c r="B166" s="2"/>
      <c r="C166"/>
      <c r="D166"/>
      <c r="E166"/>
      <c r="F166"/>
      <c r="G166" s="2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</row>
    <row r="167" spans="1:38" s="9" customFormat="1" ht="12.75">
      <c r="A167" s="1"/>
      <c r="B167" s="2"/>
      <c r="C167"/>
      <c r="D167"/>
      <c r="E167"/>
      <c r="F167"/>
      <c r="G167" s="26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</row>
    <row r="168" spans="1:38" s="9" customFormat="1" ht="12.75">
      <c r="A168" s="1"/>
      <c r="B168" s="2"/>
      <c r="C168"/>
      <c r="D168"/>
      <c r="E168"/>
      <c r="F168"/>
      <c r="G168" s="26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</row>
    <row r="169" spans="1:38" s="9" customFormat="1" ht="12.75">
      <c r="A169" s="1"/>
      <c r="B169" s="2"/>
      <c r="C169"/>
      <c r="D169"/>
      <c r="E169"/>
      <c r="F169"/>
      <c r="G169" s="26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</row>
    <row r="170" spans="1:38" s="9" customFormat="1" ht="12.75">
      <c r="A170" s="1"/>
      <c r="B170" s="2"/>
      <c r="C170"/>
      <c r="D170"/>
      <c r="E170"/>
      <c r="F170"/>
      <c r="G170" s="26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</row>
    <row r="171" spans="1:38" s="9" customFormat="1" ht="12.75">
      <c r="A171" s="1"/>
      <c r="B171" s="2"/>
      <c r="C171"/>
      <c r="D171"/>
      <c r="E171"/>
      <c r="F171"/>
      <c r="G171" s="26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</row>
    <row r="172" spans="1:38" s="9" customFormat="1" ht="12.75">
      <c r="A172" s="1"/>
      <c r="B172" s="2"/>
      <c r="C172"/>
      <c r="D172"/>
      <c r="E172"/>
      <c r="F172"/>
      <c r="G172" s="26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</row>
    <row r="173" spans="1:38" s="9" customFormat="1" ht="12.75">
      <c r="A173" s="1"/>
      <c r="B173" s="2"/>
      <c r="C173"/>
      <c r="D173"/>
      <c r="E173"/>
      <c r="F173"/>
      <c r="G173" s="26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</row>
    <row r="174" spans="1:38" s="9" customFormat="1" ht="12.75">
      <c r="A174" s="1"/>
      <c r="B174" s="2"/>
      <c r="C174"/>
      <c r="D174"/>
      <c r="E174"/>
      <c r="F174"/>
      <c r="G174" s="26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</row>
    <row r="175" spans="1:38" s="9" customFormat="1" ht="12.75">
      <c r="A175" s="1"/>
      <c r="B175" s="2"/>
      <c r="C175"/>
      <c r="D175"/>
      <c r="E175"/>
      <c r="F175"/>
      <c r="G175" s="26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</row>
    <row r="176" spans="1:38" s="9" customFormat="1" ht="12.75">
      <c r="A176" s="1"/>
      <c r="B176" s="2"/>
      <c r="C176"/>
      <c r="D176"/>
      <c r="E176"/>
      <c r="F176"/>
      <c r="G176" s="2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</row>
    <row r="177" spans="1:38" s="9" customFormat="1" ht="12.75">
      <c r="A177" s="1"/>
      <c r="B177" s="2"/>
      <c r="C177"/>
      <c r="D177"/>
      <c r="E177"/>
      <c r="F177"/>
      <c r="G177" s="26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</row>
    <row r="178" spans="1:38" s="9" customFormat="1" ht="12.75">
      <c r="A178" s="1"/>
      <c r="B178" s="2"/>
      <c r="C178"/>
      <c r="D178"/>
      <c r="E178"/>
      <c r="F178"/>
      <c r="G178" s="26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</row>
    <row r="179" spans="1:38" s="9" customFormat="1" ht="12.75">
      <c r="A179" s="1"/>
      <c r="B179" s="2"/>
      <c r="C179"/>
      <c r="D179"/>
      <c r="E179"/>
      <c r="F179"/>
      <c r="G179" s="26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</row>
    <row r="180" spans="1:38" s="9" customFormat="1" ht="12.75">
      <c r="A180" s="1"/>
      <c r="B180" s="2"/>
      <c r="C180"/>
      <c r="D180"/>
      <c r="E180"/>
      <c r="F180"/>
      <c r="G180" s="26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</row>
    <row r="181" spans="1:38" s="9" customFormat="1" ht="12.75">
      <c r="A181" s="1"/>
      <c r="B181" s="2"/>
      <c r="C181"/>
      <c r="D181"/>
      <c r="E181"/>
      <c r="F181"/>
      <c r="G181" s="26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</row>
    <row r="182" spans="1:38" s="9" customFormat="1" ht="12.75">
      <c r="A182" s="1"/>
      <c r="B182" s="2"/>
      <c r="C182"/>
      <c r="D182"/>
      <c r="E182"/>
      <c r="F182"/>
      <c r="G182" s="26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</row>
    <row r="183" spans="1:38" s="9" customFormat="1" ht="12.75">
      <c r="A183" s="1"/>
      <c r="B183" s="2"/>
      <c r="C183"/>
      <c r="D183"/>
      <c r="E183"/>
      <c r="F183"/>
      <c r="G183" s="26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</row>
    <row r="184" spans="1:38" s="9" customFormat="1" ht="12.75">
      <c r="A184" s="1"/>
      <c r="B184" s="2"/>
      <c r="C184"/>
      <c r="D184"/>
      <c r="E184"/>
      <c r="F184"/>
      <c r="G184" s="26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</row>
    <row r="185" spans="1:38" s="9" customFormat="1" ht="12.75">
      <c r="A185" s="1"/>
      <c r="B185" s="2"/>
      <c r="C185"/>
      <c r="D185"/>
      <c r="E185"/>
      <c r="F185"/>
      <c r="G185" s="26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</row>
    <row r="186" spans="1:38" s="9" customFormat="1" ht="12.75">
      <c r="A186" s="1"/>
      <c r="B186" s="2"/>
      <c r="C186"/>
      <c r="D186"/>
      <c r="E186"/>
      <c r="F186"/>
      <c r="G186" s="2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</row>
    <row r="187" spans="1:38" s="9" customFormat="1" ht="12.75">
      <c r="A187" s="1"/>
      <c r="B187" s="2"/>
      <c r="C187"/>
      <c r="D187"/>
      <c r="E187"/>
      <c r="F187"/>
      <c r="G187" s="26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</row>
    <row r="188" spans="1:38" s="9" customFormat="1" ht="12.75">
      <c r="A188" s="1"/>
      <c r="B188" s="2"/>
      <c r="C188"/>
      <c r="D188"/>
      <c r="E188"/>
      <c r="F188"/>
      <c r="G188" s="26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</row>
    <row r="189" spans="1:38" s="9" customFormat="1" ht="12.75">
      <c r="A189" s="1"/>
      <c r="B189" s="2"/>
      <c r="C189"/>
      <c r="D189"/>
      <c r="E189"/>
      <c r="F189"/>
      <c r="G189" s="26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</row>
    <row r="190" spans="1:38" s="9" customFormat="1" ht="12.75">
      <c r="A190" s="1"/>
      <c r="B190" s="2"/>
      <c r="C190"/>
      <c r="D190"/>
      <c r="E190"/>
      <c r="F190"/>
      <c r="G190" s="26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</row>
    <row r="191" spans="1:38" s="9" customFormat="1" ht="12.75">
      <c r="A191" s="1"/>
      <c r="B191" s="2"/>
      <c r="C191"/>
      <c r="D191"/>
      <c r="E191"/>
      <c r="F191"/>
      <c r="G191" s="26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</row>
    <row r="192" spans="1:38" s="9" customFormat="1" ht="12.75">
      <c r="A192" s="1"/>
      <c r="B192" s="2"/>
      <c r="C192"/>
      <c r="D192"/>
      <c r="E192"/>
      <c r="F192"/>
      <c r="G192" s="26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</row>
    <row r="193" spans="1:38" s="9" customFormat="1" ht="12.75">
      <c r="A193" s="1"/>
      <c r="B193" s="2"/>
      <c r="C193"/>
      <c r="D193"/>
      <c r="E193"/>
      <c r="F193"/>
      <c r="G193" s="26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</row>
    <row r="194" spans="1:38" s="9" customFormat="1" ht="12.75">
      <c r="A194" s="1"/>
      <c r="B194" s="2"/>
      <c r="C194"/>
      <c r="D194"/>
      <c r="E194"/>
      <c r="F194"/>
      <c r="G194" s="26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</row>
    <row r="195" spans="1:38" s="9" customFormat="1" ht="12.75">
      <c r="A195" s="1"/>
      <c r="B195" s="2"/>
      <c r="C195"/>
      <c r="D195"/>
      <c r="E195"/>
      <c r="F195"/>
      <c r="G195" s="26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</row>
    <row r="196" spans="1:38" s="9" customFormat="1" ht="12.75">
      <c r="A196" s="1"/>
      <c r="B196" s="2"/>
      <c r="C196"/>
      <c r="D196"/>
      <c r="E196"/>
      <c r="F196"/>
      <c r="G196" s="2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</row>
    <row r="197" spans="1:38" s="9" customFormat="1" ht="12.75">
      <c r="A197" s="1"/>
      <c r="B197" s="2"/>
      <c r="C197"/>
      <c r="D197"/>
      <c r="E197"/>
      <c r="F197"/>
      <c r="G197" s="26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</row>
    <row r="198" spans="1:38" s="9" customFormat="1" ht="12.75">
      <c r="A198" s="1"/>
      <c r="B198" s="2"/>
      <c r="C198"/>
      <c r="D198"/>
      <c r="E198"/>
      <c r="F198"/>
      <c r="G198" s="26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</row>
    <row r="199" spans="1:38" s="9" customFormat="1" ht="12.75">
      <c r="A199" s="1"/>
      <c r="B199" s="2"/>
      <c r="C199"/>
      <c r="D199"/>
      <c r="E199"/>
      <c r="F199"/>
      <c r="G199" s="26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</row>
    <row r="200" spans="1:38" s="9" customFormat="1" ht="12.75">
      <c r="A200" s="1"/>
      <c r="B200" s="2"/>
      <c r="C200"/>
      <c r="D200"/>
      <c r="E200"/>
      <c r="F200"/>
      <c r="G200" s="26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</row>
    <row r="201" spans="1:38" s="9" customFormat="1" ht="12.75">
      <c r="A201" s="1"/>
      <c r="B201" s="2"/>
      <c r="C201"/>
      <c r="D201"/>
      <c r="E201"/>
      <c r="F201"/>
      <c r="G201" s="26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</row>
    <row r="202" spans="1:38" s="9" customFormat="1" ht="12.75">
      <c r="A202" s="1"/>
      <c r="B202" s="2"/>
      <c r="C202"/>
      <c r="D202"/>
      <c r="E202"/>
      <c r="F202"/>
      <c r="G202" s="26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</row>
    <row r="203" spans="1:38" s="9" customFormat="1" ht="12.75">
      <c r="A203" s="1"/>
      <c r="B203" s="2"/>
      <c r="C203"/>
      <c r="D203"/>
      <c r="E203"/>
      <c r="F203"/>
      <c r="G203" s="26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</row>
    <row r="204" spans="1:38" s="9" customFormat="1" ht="12.75">
      <c r="A204" s="1"/>
      <c r="B204" s="2"/>
      <c r="C204"/>
      <c r="D204"/>
      <c r="E204"/>
      <c r="F204"/>
      <c r="G204" s="26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</row>
    <row r="205" spans="1:38" s="9" customFormat="1" ht="12.75">
      <c r="A205" s="1"/>
      <c r="B205" s="2"/>
      <c r="C205"/>
      <c r="D205"/>
      <c r="E205"/>
      <c r="F205"/>
      <c r="G205" s="26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</row>
    <row r="206" spans="1:38" s="9" customFormat="1" ht="12.75">
      <c r="A206" s="1"/>
      <c r="B206" s="2"/>
      <c r="C206"/>
      <c r="D206"/>
      <c r="E206"/>
      <c r="F206"/>
      <c r="G206" s="2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</row>
    <row r="207" spans="1:38" s="9" customFormat="1" ht="12.75">
      <c r="A207" s="1"/>
      <c r="B207" s="2"/>
      <c r="C207"/>
      <c r="D207"/>
      <c r="E207"/>
      <c r="F207"/>
      <c r="G207" s="26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</row>
    <row r="208" spans="1:38" s="9" customFormat="1" ht="12.75">
      <c r="A208" s="1"/>
      <c r="B208" s="2"/>
      <c r="C208"/>
      <c r="D208"/>
      <c r="E208"/>
      <c r="F208"/>
      <c r="G208" s="26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</row>
    <row r="209" spans="1:38" s="9" customFormat="1" ht="12.75">
      <c r="A209" s="1"/>
      <c r="B209" s="2"/>
      <c r="C209"/>
      <c r="D209"/>
      <c r="E209"/>
      <c r="F209"/>
      <c r="G209" s="26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</row>
    <row r="210" spans="1:38" s="9" customFormat="1" ht="12.75">
      <c r="A210" s="1"/>
      <c r="B210" s="2"/>
      <c r="C210"/>
      <c r="D210"/>
      <c r="E210"/>
      <c r="F210"/>
      <c r="G210" s="26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</row>
    <row r="211" spans="1:38" s="9" customFormat="1" ht="12.75">
      <c r="A211" s="1"/>
      <c r="B211" s="2"/>
      <c r="C211"/>
      <c r="D211"/>
      <c r="E211"/>
      <c r="F211"/>
      <c r="G211" s="26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</row>
    <row r="212" spans="1:38" s="9" customFormat="1" ht="12.75">
      <c r="A212" s="1"/>
      <c r="B212" s="2"/>
      <c r="C212"/>
      <c r="D212"/>
      <c r="E212"/>
      <c r="F212"/>
      <c r="G212" s="26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</row>
    <row r="213" spans="1:38" s="9" customFormat="1" ht="12.75">
      <c r="A213" s="1"/>
      <c r="B213" s="2"/>
      <c r="C213"/>
      <c r="D213"/>
      <c r="E213"/>
      <c r="F213"/>
      <c r="G213" s="26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</row>
    <row r="214" spans="1:38" s="9" customFormat="1" ht="12.75">
      <c r="A214" s="1"/>
      <c r="B214" s="2"/>
      <c r="C214"/>
      <c r="D214"/>
      <c r="E214"/>
      <c r="F214"/>
      <c r="G214" s="26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</row>
    <row r="215" spans="1:38" s="9" customFormat="1" ht="12.75">
      <c r="A215" s="1"/>
      <c r="B215" s="2"/>
      <c r="C215"/>
      <c r="D215"/>
      <c r="E215"/>
      <c r="F215"/>
      <c r="G215" s="26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</row>
    <row r="216" spans="1:38" s="9" customFormat="1" ht="12.75">
      <c r="A216" s="1"/>
      <c r="B216" s="2"/>
      <c r="C216"/>
      <c r="D216"/>
      <c r="E216"/>
      <c r="F216"/>
      <c r="G216" s="2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</row>
    <row r="217" spans="1:38" s="9" customFormat="1" ht="12.75">
      <c r="A217" s="1"/>
      <c r="B217" s="2"/>
      <c r="C217"/>
      <c r="D217"/>
      <c r="E217"/>
      <c r="F217"/>
      <c r="G217" s="26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</row>
    <row r="218" spans="1:38" s="9" customFormat="1" ht="12.75">
      <c r="A218" s="1"/>
      <c r="B218" s="2"/>
      <c r="C218"/>
      <c r="D218"/>
      <c r="E218"/>
      <c r="F218"/>
      <c r="G218" s="26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</row>
    <row r="219" spans="1:38" s="9" customFormat="1" ht="12.75">
      <c r="A219" s="1"/>
      <c r="B219" s="2"/>
      <c r="C219"/>
      <c r="D219"/>
      <c r="E219"/>
      <c r="F219"/>
      <c r="G219" s="26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</row>
    <row r="220" spans="1:38" s="9" customFormat="1" ht="12.75">
      <c r="A220" s="1"/>
      <c r="B220" s="2"/>
      <c r="C220"/>
      <c r="D220"/>
      <c r="E220"/>
      <c r="F220"/>
      <c r="G220" s="26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</row>
    <row r="221" spans="1:38" s="9" customFormat="1" ht="12.75">
      <c r="A221" s="1"/>
      <c r="B221" s="2"/>
      <c r="C221"/>
      <c r="D221"/>
      <c r="E221"/>
      <c r="F221"/>
      <c r="G221" s="26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</row>
    <row r="222" spans="1:38" s="9" customFormat="1" ht="12.75">
      <c r="A222" s="1"/>
      <c r="B222" s="2"/>
      <c r="C222"/>
      <c r="D222"/>
      <c r="E222"/>
      <c r="F222"/>
      <c r="G222" s="26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</row>
    <row r="223" spans="1:38" s="9" customFormat="1" ht="12.75">
      <c r="A223" s="1"/>
      <c r="B223" s="2"/>
      <c r="C223"/>
      <c r="D223"/>
      <c r="E223"/>
      <c r="F223"/>
      <c r="G223" s="26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</row>
    <row r="224" spans="1:38" s="9" customFormat="1" ht="12.75">
      <c r="A224" s="1"/>
      <c r="B224" s="2"/>
      <c r="C224"/>
      <c r="D224"/>
      <c r="E224"/>
      <c r="F224"/>
      <c r="G224" s="26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</row>
    <row r="225" spans="1:38" s="9" customFormat="1" ht="12.75">
      <c r="A225" s="1"/>
      <c r="B225" s="2"/>
      <c r="C225"/>
      <c r="D225"/>
      <c r="E225"/>
      <c r="F225"/>
      <c r="G225" s="26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</row>
    <row r="226" spans="1:38" s="9" customFormat="1" ht="12.75">
      <c r="A226" s="1"/>
      <c r="B226" s="2"/>
      <c r="C226"/>
      <c r="D226"/>
      <c r="E226"/>
      <c r="F226"/>
      <c r="G226" s="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</row>
    <row r="227" spans="1:38" s="9" customFormat="1" ht="12.75">
      <c r="A227" s="1"/>
      <c r="B227" s="2"/>
      <c r="C227"/>
      <c r="D227"/>
      <c r="E227"/>
      <c r="F227"/>
      <c r="G227" s="26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</row>
    <row r="228" spans="1:38" s="9" customFormat="1" ht="12.75">
      <c r="A228" s="1"/>
      <c r="B228" s="2"/>
      <c r="C228"/>
      <c r="D228"/>
      <c r="E228"/>
      <c r="F228"/>
      <c r="G228" s="26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</row>
    <row r="229" spans="1:38" s="9" customFormat="1" ht="12.75">
      <c r="A229" s="1"/>
      <c r="B229" s="2"/>
      <c r="C229"/>
      <c r="D229"/>
      <c r="E229"/>
      <c r="F229"/>
      <c r="G229" s="26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</row>
    <row r="230" spans="1:38" s="9" customFormat="1" ht="12.75">
      <c r="A230" s="1"/>
      <c r="B230" s="2"/>
      <c r="C230"/>
      <c r="D230"/>
      <c r="E230"/>
      <c r="F230"/>
      <c r="G230" s="26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</row>
    <row r="231" spans="1:38" s="9" customFormat="1" ht="12.75">
      <c r="A231" s="1"/>
      <c r="B231" s="2"/>
      <c r="C231"/>
      <c r="D231"/>
      <c r="E231"/>
      <c r="F231"/>
      <c r="G231" s="26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</row>
    <row r="232" spans="1:38" s="9" customFormat="1" ht="12.75">
      <c r="A232" s="1"/>
      <c r="B232" s="2"/>
      <c r="C232"/>
      <c r="D232"/>
      <c r="E232"/>
      <c r="F232"/>
      <c r="G232" s="26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</row>
    <row r="233" spans="1:38" s="9" customFormat="1" ht="12.75">
      <c r="A233" s="1"/>
      <c r="B233" s="2"/>
      <c r="C233"/>
      <c r="D233"/>
      <c r="E233"/>
      <c r="F233"/>
      <c r="G233" s="26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</row>
    <row r="234" spans="1:38" s="9" customFormat="1" ht="12.75">
      <c r="A234" s="1"/>
      <c r="B234" s="2"/>
      <c r="C234"/>
      <c r="D234"/>
      <c r="E234"/>
      <c r="F234"/>
      <c r="G234" s="26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</row>
    <row r="235" spans="1:38" s="9" customFormat="1" ht="12.75">
      <c r="A235" s="1"/>
      <c r="B235" s="2"/>
      <c r="C235"/>
      <c r="D235"/>
      <c r="E235"/>
      <c r="F235"/>
      <c r="G235" s="26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</row>
    <row r="236" spans="1:38" s="9" customFormat="1" ht="12.75">
      <c r="A236" s="1"/>
      <c r="B236" s="2"/>
      <c r="C236"/>
      <c r="D236"/>
      <c r="E236"/>
      <c r="F236"/>
      <c r="G236" s="2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</row>
    <row r="237" spans="1:38" s="9" customFormat="1" ht="12.75">
      <c r="A237" s="1"/>
      <c r="B237" s="2"/>
      <c r="C237"/>
      <c r="D237"/>
      <c r="E237"/>
      <c r="F237"/>
      <c r="G237" s="26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</row>
    <row r="238" spans="1:38" s="9" customFormat="1" ht="12.75">
      <c r="A238" s="1"/>
      <c r="B238" s="2"/>
      <c r="C238"/>
      <c r="D238"/>
      <c r="E238"/>
      <c r="F238"/>
      <c r="G238" s="26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</row>
    <row r="239" spans="1:38" s="9" customFormat="1" ht="12.75">
      <c r="A239" s="1"/>
      <c r="B239" s="2"/>
      <c r="C239"/>
      <c r="D239"/>
      <c r="E239"/>
      <c r="F239"/>
      <c r="G239" s="26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</row>
    <row r="240" spans="1:38" s="9" customFormat="1" ht="12.75">
      <c r="A240" s="1"/>
      <c r="B240" s="2"/>
      <c r="C240"/>
      <c r="D240"/>
      <c r="E240"/>
      <c r="F240"/>
      <c r="G240" s="26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</row>
    <row r="241" spans="1:38" s="9" customFormat="1" ht="12.75">
      <c r="A241" s="1"/>
      <c r="B241" s="2"/>
      <c r="C241"/>
      <c r="D241"/>
      <c r="E241"/>
      <c r="F241"/>
      <c r="G241" s="26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</row>
    <row r="242" spans="1:38" s="9" customFormat="1" ht="12.75">
      <c r="A242" s="1"/>
      <c r="B242" s="2"/>
      <c r="C242"/>
      <c r="D242"/>
      <c r="E242"/>
      <c r="F242"/>
      <c r="G242" s="26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</row>
    <row r="243" spans="1:38" s="9" customFormat="1" ht="12.75">
      <c r="A243" s="1"/>
      <c r="B243" s="2"/>
      <c r="C243"/>
      <c r="D243"/>
      <c r="E243"/>
      <c r="F243"/>
      <c r="G243" s="26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</row>
    <row r="244" spans="1:38" s="9" customFormat="1" ht="12.75">
      <c r="A244" s="1"/>
      <c r="B244" s="2"/>
      <c r="C244"/>
      <c r="D244"/>
      <c r="E244"/>
      <c r="F244"/>
      <c r="G244" s="26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</row>
    <row r="245" spans="1:38" s="9" customFormat="1" ht="12.75">
      <c r="A245" s="1"/>
      <c r="B245" s="2"/>
      <c r="C245"/>
      <c r="D245"/>
      <c r="E245"/>
      <c r="F245"/>
      <c r="G245" s="26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</row>
    <row r="246" spans="1:38" s="9" customFormat="1" ht="12.75">
      <c r="A246" s="1"/>
      <c r="B246" s="2"/>
      <c r="C246"/>
      <c r="D246"/>
      <c r="E246"/>
      <c r="F246"/>
      <c r="G246" s="2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</row>
    <row r="247" spans="1:38" s="9" customFormat="1" ht="12.75">
      <c r="A247" s="1"/>
      <c r="B247" s="2"/>
      <c r="C247"/>
      <c r="D247"/>
      <c r="E247"/>
      <c r="F247"/>
      <c r="G247" s="26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</row>
    <row r="248" spans="1:38" s="9" customFormat="1" ht="12.75">
      <c r="A248" s="1"/>
      <c r="B248" s="2"/>
      <c r="C248"/>
      <c r="D248"/>
      <c r="E248"/>
      <c r="F248"/>
      <c r="G248" s="26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</row>
    <row r="249" spans="1:38" s="9" customFormat="1" ht="12.75">
      <c r="A249" s="1"/>
      <c r="B249" s="2"/>
      <c r="C249"/>
      <c r="D249"/>
      <c r="E249"/>
      <c r="F249"/>
      <c r="G249" s="26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</row>
    <row r="250" spans="1:38" s="9" customFormat="1" ht="12.75">
      <c r="A250" s="1"/>
      <c r="B250" s="2"/>
      <c r="C250"/>
      <c r="D250"/>
      <c r="E250"/>
      <c r="F250"/>
      <c r="G250" s="26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</row>
    <row r="251" spans="1:38" s="9" customFormat="1" ht="12.75">
      <c r="A251" s="1"/>
      <c r="B251" s="2"/>
      <c r="C251"/>
      <c r="D251"/>
      <c r="E251"/>
      <c r="F251"/>
      <c r="G251" s="26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</row>
    <row r="252" spans="1:38" s="9" customFormat="1" ht="12.75">
      <c r="A252" s="1"/>
      <c r="B252" s="2"/>
      <c r="C252"/>
      <c r="D252"/>
      <c r="E252"/>
      <c r="F252"/>
      <c r="G252" s="26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</row>
    <row r="253" spans="1:38" s="9" customFormat="1" ht="12.75">
      <c r="A253" s="1"/>
      <c r="B253" s="2"/>
      <c r="C253"/>
      <c r="D253"/>
      <c r="E253"/>
      <c r="F253"/>
      <c r="G253" s="26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</row>
    <row r="254" spans="1:38" s="9" customFormat="1" ht="12.75">
      <c r="A254" s="1"/>
      <c r="B254" s="2"/>
      <c r="C254"/>
      <c r="D254"/>
      <c r="E254"/>
      <c r="F254"/>
      <c r="G254" s="26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</row>
    <row r="255" spans="1:38" s="9" customFormat="1" ht="12.75">
      <c r="A255" s="1"/>
      <c r="B255" s="2"/>
      <c r="C255"/>
      <c r="D255"/>
      <c r="E255"/>
      <c r="F255"/>
      <c r="G255" s="26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</row>
    <row r="256" spans="1:38" s="9" customFormat="1" ht="12.75">
      <c r="A256" s="1"/>
      <c r="B256" s="2"/>
      <c r="C256"/>
      <c r="D256"/>
      <c r="E256"/>
      <c r="F256"/>
      <c r="G256" s="2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</row>
    <row r="257" spans="1:38" s="9" customFormat="1" ht="12.75">
      <c r="A257" s="1"/>
      <c r="B257" s="2"/>
      <c r="C257"/>
      <c r="D257"/>
      <c r="E257"/>
      <c r="F257"/>
      <c r="G257" s="26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</row>
    <row r="258" spans="1:38" s="9" customFormat="1" ht="12.75">
      <c r="A258" s="1"/>
      <c r="B258" s="2"/>
      <c r="C258"/>
      <c r="D258"/>
      <c r="E258"/>
      <c r="F258"/>
      <c r="G258" s="26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</row>
    <row r="259" spans="1:38" s="9" customFormat="1" ht="12.75">
      <c r="A259" s="1"/>
      <c r="B259" s="2"/>
      <c r="C259"/>
      <c r="D259"/>
      <c r="E259"/>
      <c r="F259"/>
      <c r="G259" s="26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</row>
    <row r="260" spans="1:38" s="9" customFormat="1" ht="12.75">
      <c r="A260" s="1"/>
      <c r="B260" s="2"/>
      <c r="C260"/>
      <c r="D260"/>
      <c r="E260"/>
      <c r="F260"/>
      <c r="G260" s="26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</row>
    <row r="261" spans="1:38" s="9" customFormat="1" ht="12.75">
      <c r="A261" s="1"/>
      <c r="B261" s="2"/>
      <c r="C261"/>
      <c r="D261"/>
      <c r="E261"/>
      <c r="F261"/>
      <c r="G261" s="26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</row>
    <row r="262" spans="1:38" s="9" customFormat="1" ht="12.75">
      <c r="A262" s="1"/>
      <c r="B262" s="2"/>
      <c r="C262"/>
      <c r="D262"/>
      <c r="E262"/>
      <c r="F262"/>
      <c r="G262" s="26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</row>
    <row r="263" spans="1:38" s="9" customFormat="1" ht="12.75">
      <c r="A263" s="1"/>
      <c r="B263" s="2"/>
      <c r="C263"/>
      <c r="D263"/>
      <c r="E263"/>
      <c r="F263"/>
      <c r="G263" s="26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</row>
    <row r="264" spans="1:38" s="9" customFormat="1" ht="12.75">
      <c r="A264" s="1"/>
      <c r="B264" s="2"/>
      <c r="C264"/>
      <c r="D264"/>
      <c r="E264"/>
      <c r="F264"/>
      <c r="G264" s="26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</row>
    <row r="265" spans="1:38" s="9" customFormat="1" ht="12.75">
      <c r="A265" s="1"/>
      <c r="B265" s="2"/>
      <c r="C265"/>
      <c r="D265"/>
      <c r="E265"/>
      <c r="F265"/>
      <c r="G265" s="26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</row>
    <row r="266" spans="1:38" s="9" customFormat="1" ht="12.75">
      <c r="A266" s="1"/>
      <c r="B266" s="2"/>
      <c r="C266"/>
      <c r="D266"/>
      <c r="E266"/>
      <c r="F266"/>
      <c r="G266" s="2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</row>
    <row r="267" spans="1:38" s="9" customFormat="1" ht="12.75">
      <c r="A267" s="1"/>
      <c r="B267" s="2"/>
      <c r="C267"/>
      <c r="D267"/>
      <c r="E267"/>
      <c r="F267"/>
      <c r="G267" s="26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</row>
    <row r="268" spans="1:38" s="9" customFormat="1" ht="12.75">
      <c r="A268" s="1"/>
      <c r="B268" s="2"/>
      <c r="C268"/>
      <c r="D268"/>
      <c r="E268"/>
      <c r="F268"/>
      <c r="G268" s="26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</row>
    <row r="269" spans="1:38" s="9" customFormat="1" ht="12.75">
      <c r="A269" s="1"/>
      <c r="B269" s="2"/>
      <c r="C269"/>
      <c r="D269"/>
      <c r="E269"/>
      <c r="F269"/>
      <c r="G269" s="26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</row>
    <row r="270" spans="1:38" s="9" customFormat="1" ht="12.75">
      <c r="A270" s="1"/>
      <c r="B270" s="2"/>
      <c r="C270"/>
      <c r="D270"/>
      <c r="E270"/>
      <c r="F270"/>
      <c r="G270" s="26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</row>
    <row r="271" spans="1:38" s="9" customFormat="1" ht="12.75">
      <c r="A271" s="1"/>
      <c r="B271" s="2"/>
      <c r="C271"/>
      <c r="D271"/>
      <c r="E271"/>
      <c r="F271"/>
      <c r="G271" s="26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</row>
    <row r="272" spans="1:38" s="9" customFormat="1" ht="12.75">
      <c r="A272" s="1"/>
      <c r="B272" s="2"/>
      <c r="C272"/>
      <c r="D272"/>
      <c r="E272"/>
      <c r="F272"/>
      <c r="G272" s="26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</row>
    <row r="273" spans="1:38" s="9" customFormat="1" ht="12.75">
      <c r="A273" s="1"/>
      <c r="B273" s="2"/>
      <c r="C273"/>
      <c r="D273"/>
      <c r="E273"/>
      <c r="F273"/>
      <c r="G273" s="26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</row>
    <row r="274" spans="1:38" s="9" customFormat="1" ht="12.75">
      <c r="A274" s="1"/>
      <c r="B274" s="2"/>
      <c r="C274"/>
      <c r="D274"/>
      <c r="E274"/>
      <c r="F274"/>
      <c r="G274" s="26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</row>
    <row r="275" spans="1:38" s="9" customFormat="1" ht="12.75">
      <c r="A275" s="1"/>
      <c r="B275" s="2"/>
      <c r="C275"/>
      <c r="D275"/>
      <c r="E275"/>
      <c r="F275"/>
      <c r="G275" s="26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</row>
    <row r="276" spans="1:38" s="9" customFormat="1" ht="12.75">
      <c r="A276" s="1"/>
      <c r="B276" s="2"/>
      <c r="C276"/>
      <c r="D276"/>
      <c r="E276"/>
      <c r="F276"/>
      <c r="G276" s="2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</row>
    <row r="277" spans="1:38" s="9" customFormat="1" ht="12.75">
      <c r="A277" s="1"/>
      <c r="B277" s="2"/>
      <c r="C277"/>
      <c r="D277"/>
      <c r="E277"/>
      <c r="F277"/>
      <c r="G277" s="26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</row>
    <row r="278" spans="1:38" s="9" customFormat="1" ht="12.75">
      <c r="A278" s="1"/>
      <c r="B278" s="2"/>
      <c r="C278"/>
      <c r="D278"/>
      <c r="E278"/>
      <c r="F278"/>
      <c r="G278" s="26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</row>
    <row r="279" spans="1:38" s="9" customFormat="1" ht="12.75">
      <c r="A279" s="1"/>
      <c r="B279" s="2"/>
      <c r="C279"/>
      <c r="D279"/>
      <c r="E279"/>
      <c r="F279"/>
      <c r="G279" s="26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</row>
    <row r="280" spans="1:38" s="9" customFormat="1" ht="12.75">
      <c r="A280" s="1"/>
      <c r="B280" s="2"/>
      <c r="C280"/>
      <c r="D280"/>
      <c r="E280"/>
      <c r="F280"/>
      <c r="G280" s="26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</row>
    <row r="281" spans="1:38" s="9" customFormat="1" ht="12.75">
      <c r="A281" s="1"/>
      <c r="B281" s="2"/>
      <c r="C281"/>
      <c r="D281"/>
      <c r="E281"/>
      <c r="F281"/>
      <c r="G281" s="26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</row>
    <row r="282" spans="1:38" s="9" customFormat="1" ht="12.75">
      <c r="A282" s="1"/>
      <c r="B282" s="2"/>
      <c r="C282"/>
      <c r="D282"/>
      <c r="E282"/>
      <c r="F282"/>
      <c r="G282" s="26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</row>
    <row r="283" spans="1:38" s="9" customFormat="1" ht="12.75">
      <c r="A283" s="1"/>
      <c r="B283" s="2"/>
      <c r="C283"/>
      <c r="D283"/>
      <c r="E283"/>
      <c r="F283"/>
      <c r="G283" s="26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</row>
    <row r="284" spans="1:38" s="9" customFormat="1" ht="12.75">
      <c r="A284" s="1"/>
      <c r="B284" s="2"/>
      <c r="C284"/>
      <c r="D284"/>
      <c r="E284"/>
      <c r="F284"/>
      <c r="G284" s="26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</row>
    <row r="285" spans="1:38" s="9" customFormat="1" ht="12.75">
      <c r="A285" s="1"/>
      <c r="B285" s="2"/>
      <c r="C285"/>
      <c r="D285"/>
      <c r="E285"/>
      <c r="F285"/>
      <c r="G285" s="26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</row>
    <row r="286" spans="1:38" s="9" customFormat="1" ht="12.75">
      <c r="A286" s="1"/>
      <c r="B286" s="2"/>
      <c r="C286"/>
      <c r="D286"/>
      <c r="E286"/>
      <c r="F286"/>
      <c r="G286" s="2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</row>
    <row r="287" spans="1:38" s="9" customFormat="1" ht="12.75">
      <c r="A287" s="1"/>
      <c r="B287" s="2"/>
      <c r="C287"/>
      <c r="D287"/>
      <c r="E287"/>
      <c r="F287"/>
      <c r="G287" s="26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</row>
    <row r="288" spans="1:38" s="9" customFormat="1" ht="12.75">
      <c r="A288" s="1"/>
      <c r="B288" s="2"/>
      <c r="C288"/>
      <c r="D288"/>
      <c r="E288"/>
      <c r="F288"/>
      <c r="G288" s="26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</row>
    <row r="289" spans="1:38" s="9" customFormat="1" ht="12.75">
      <c r="A289" s="1"/>
      <c r="B289" s="2"/>
      <c r="C289"/>
      <c r="D289"/>
      <c r="E289"/>
      <c r="F289"/>
      <c r="G289" s="26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</row>
    <row r="290" spans="1:38" s="9" customFormat="1" ht="12.75">
      <c r="A290" s="1"/>
      <c r="B290" s="2"/>
      <c r="C290"/>
      <c r="D290"/>
      <c r="E290"/>
      <c r="F290"/>
      <c r="G290" s="26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</row>
    <row r="291" spans="1:38" s="9" customFormat="1" ht="12.75">
      <c r="A291" s="1"/>
      <c r="B291" s="2"/>
      <c r="C291"/>
      <c r="D291"/>
      <c r="E291"/>
      <c r="F291"/>
      <c r="G291" s="26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</row>
    <row r="292" spans="1:38" s="9" customFormat="1" ht="12.75">
      <c r="A292" s="1"/>
      <c r="B292" s="2"/>
      <c r="C292"/>
      <c r="D292"/>
      <c r="E292"/>
      <c r="F292"/>
      <c r="G292" s="26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</row>
    <row r="293" spans="1:38" s="9" customFormat="1" ht="12.75">
      <c r="A293" s="1"/>
      <c r="B293" s="2"/>
      <c r="C293"/>
      <c r="D293"/>
      <c r="E293"/>
      <c r="F293"/>
      <c r="G293" s="26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</row>
    <row r="294" spans="1:38" s="9" customFormat="1" ht="12.75">
      <c r="A294" s="1"/>
      <c r="B294" s="2"/>
      <c r="C294"/>
      <c r="D294"/>
      <c r="E294"/>
      <c r="F294"/>
      <c r="G294" s="26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</row>
    <row r="295" spans="1:38" s="9" customFormat="1" ht="12.75">
      <c r="A295" s="1"/>
      <c r="B295" s="2"/>
      <c r="C295"/>
      <c r="D295"/>
      <c r="E295"/>
      <c r="F295"/>
      <c r="G295" s="26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</row>
    <row r="296" spans="1:38" s="9" customFormat="1" ht="12.75">
      <c r="A296" s="1"/>
      <c r="B296" s="2"/>
      <c r="C296"/>
      <c r="D296"/>
      <c r="E296"/>
      <c r="F296"/>
      <c r="G296" s="2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</row>
    <row r="297" spans="1:38" s="9" customFormat="1" ht="12.75">
      <c r="A297" s="1"/>
      <c r="B297" s="2"/>
      <c r="C297"/>
      <c r="D297"/>
      <c r="E297"/>
      <c r="F297"/>
      <c r="G297" s="26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</row>
    <row r="298" spans="1:38" s="9" customFormat="1" ht="12.75">
      <c r="A298" s="1"/>
      <c r="B298" s="2"/>
      <c r="C298"/>
      <c r="D298"/>
      <c r="E298"/>
      <c r="F298"/>
      <c r="G298" s="26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</row>
    <row r="299" spans="1:38" s="9" customFormat="1" ht="12.75">
      <c r="A299" s="1"/>
      <c r="B299" s="2"/>
      <c r="C299"/>
      <c r="D299"/>
      <c r="E299"/>
      <c r="F299"/>
      <c r="G299" s="26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</row>
    <row r="300" spans="1:38" s="9" customFormat="1" ht="12.75">
      <c r="A300" s="1"/>
      <c r="B300" s="2"/>
      <c r="C300"/>
      <c r="D300"/>
      <c r="E300"/>
      <c r="F300"/>
      <c r="G300" s="26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</row>
    <row r="301" spans="1:38" s="9" customFormat="1" ht="12.75">
      <c r="A301" s="1"/>
      <c r="B301" s="2"/>
      <c r="C301"/>
      <c r="D301"/>
      <c r="E301"/>
      <c r="F301"/>
      <c r="G301" s="26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</row>
    <row r="302" spans="1:38" s="9" customFormat="1" ht="12.75">
      <c r="A302" s="1"/>
      <c r="B302" s="2"/>
      <c r="C302"/>
      <c r="D302"/>
      <c r="E302"/>
      <c r="F302"/>
      <c r="G302" s="26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</row>
    <row r="303" spans="1:38" s="9" customFormat="1" ht="12.75">
      <c r="A303" s="1"/>
      <c r="B303" s="2"/>
      <c r="C303"/>
      <c r="D303"/>
      <c r="E303"/>
      <c r="F303"/>
      <c r="G303" s="26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</row>
    <row r="304" spans="1:38" s="9" customFormat="1" ht="12.75">
      <c r="A304" s="1"/>
      <c r="B304" s="2"/>
      <c r="C304"/>
      <c r="D304"/>
      <c r="E304"/>
      <c r="F304"/>
      <c r="G304" s="26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</row>
    <row r="305" spans="1:38" s="9" customFormat="1" ht="12.75">
      <c r="A305" s="1"/>
      <c r="B305" s="2"/>
      <c r="C305"/>
      <c r="D305"/>
      <c r="E305"/>
      <c r="F305"/>
      <c r="G305" s="26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</row>
    <row r="306" spans="1:38" s="9" customFormat="1" ht="12.75">
      <c r="A306" s="1"/>
      <c r="B306" s="2"/>
      <c r="C306"/>
      <c r="D306"/>
      <c r="E306"/>
      <c r="F306"/>
      <c r="G306" s="2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</row>
    <row r="307" spans="1:38" s="9" customFormat="1" ht="12.75">
      <c r="A307" s="1"/>
      <c r="B307" s="2"/>
      <c r="C307"/>
      <c r="D307"/>
      <c r="E307"/>
      <c r="F307"/>
      <c r="G307" s="26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</row>
    <row r="308" spans="1:38" s="9" customFormat="1" ht="12.75">
      <c r="A308" s="1"/>
      <c r="B308" s="2"/>
      <c r="C308"/>
      <c r="D308"/>
      <c r="E308"/>
      <c r="F308"/>
      <c r="G308" s="26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</row>
    <row r="309" spans="1:38" s="9" customFormat="1" ht="12.75">
      <c r="A309" s="1"/>
      <c r="B309" s="2"/>
      <c r="C309"/>
      <c r="D309"/>
      <c r="E309"/>
      <c r="F309"/>
      <c r="G309" s="26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</row>
    <row r="310" spans="1:38" s="9" customFormat="1" ht="12.75">
      <c r="A310" s="1"/>
      <c r="B310" s="2"/>
      <c r="C310"/>
      <c r="D310"/>
      <c r="E310"/>
      <c r="F310"/>
      <c r="G310" s="26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</row>
    <row r="311" spans="1:38" s="9" customFormat="1" ht="12.75">
      <c r="A311" s="1"/>
      <c r="B311" s="2"/>
      <c r="C311"/>
      <c r="D311"/>
      <c r="E311"/>
      <c r="F311"/>
      <c r="G311" s="26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</row>
    <row r="312" spans="1:38" s="9" customFormat="1" ht="12.75">
      <c r="A312" s="1"/>
      <c r="B312" s="2"/>
      <c r="C312"/>
      <c r="D312"/>
      <c r="E312"/>
      <c r="F312"/>
      <c r="G312" s="26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</row>
    <row r="313" spans="1:38" s="9" customFormat="1" ht="12.75">
      <c r="A313" s="1"/>
      <c r="B313" s="2"/>
      <c r="C313"/>
      <c r="D313"/>
      <c r="E313"/>
      <c r="F313"/>
      <c r="G313" s="26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</row>
    <row r="314" spans="1:38" s="9" customFormat="1" ht="12.75">
      <c r="A314" s="1"/>
      <c r="B314" s="2"/>
      <c r="C314"/>
      <c r="D314"/>
      <c r="E314"/>
      <c r="F314"/>
      <c r="G314" s="26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</row>
    <row r="315" spans="1:38" s="9" customFormat="1" ht="12.75">
      <c r="A315" s="1"/>
      <c r="B315" s="2"/>
      <c r="C315"/>
      <c r="D315"/>
      <c r="E315"/>
      <c r="F315"/>
      <c r="G315" s="26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</row>
    <row r="316" spans="1:38" s="9" customFormat="1" ht="12.75">
      <c r="A316" s="1"/>
      <c r="B316" s="2"/>
      <c r="C316"/>
      <c r="D316"/>
      <c r="E316"/>
      <c r="F316"/>
      <c r="G316" s="2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</row>
    <row r="317" spans="1:38" s="9" customFormat="1" ht="12.75">
      <c r="A317" s="1"/>
      <c r="B317" s="2"/>
      <c r="C317"/>
      <c r="D317"/>
      <c r="E317"/>
      <c r="F317"/>
      <c r="G317" s="26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</row>
    <row r="318" spans="1:38" s="9" customFormat="1" ht="12.75">
      <c r="A318" s="1"/>
      <c r="B318" s="2"/>
      <c r="C318"/>
      <c r="D318"/>
      <c r="E318"/>
      <c r="F318"/>
      <c r="G318" s="26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</row>
    <row r="319" spans="1:38" s="9" customFormat="1" ht="12.75">
      <c r="A319" s="1"/>
      <c r="B319" s="2"/>
      <c r="C319"/>
      <c r="D319"/>
      <c r="E319"/>
      <c r="F319"/>
      <c r="G319" s="26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</row>
    <row r="320" spans="1:38" s="9" customFormat="1" ht="12.75">
      <c r="A320" s="1"/>
      <c r="B320" s="2"/>
      <c r="C320"/>
      <c r="D320"/>
      <c r="E320"/>
      <c r="F320"/>
      <c r="G320" s="26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</row>
    <row r="321" spans="1:38" s="9" customFormat="1" ht="12.75">
      <c r="A321" s="1"/>
      <c r="B321" s="2"/>
      <c r="C321"/>
      <c r="D321"/>
      <c r="E321"/>
      <c r="F321"/>
      <c r="G321" s="26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</row>
    <row r="322" spans="1:38" s="9" customFormat="1" ht="12.75">
      <c r="A322" s="1"/>
      <c r="B322" s="2"/>
      <c r="C322"/>
      <c r="D322"/>
      <c r="E322"/>
      <c r="F322"/>
      <c r="G322" s="26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</row>
    <row r="323" spans="1:38" s="9" customFormat="1" ht="12.75">
      <c r="A323" s="1"/>
      <c r="B323" s="2"/>
      <c r="C323"/>
      <c r="D323"/>
      <c r="E323"/>
      <c r="F323"/>
      <c r="G323" s="26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</row>
    <row r="324" spans="1:38" s="9" customFormat="1" ht="12.75">
      <c r="A324" s="1"/>
      <c r="B324" s="2"/>
      <c r="C324"/>
      <c r="D324"/>
      <c r="E324"/>
      <c r="F324"/>
      <c r="G324" s="26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</row>
    <row r="325" spans="1:38" s="9" customFormat="1" ht="12.75">
      <c r="A325" s="1"/>
      <c r="B325" s="2"/>
      <c r="C325"/>
      <c r="D325"/>
      <c r="E325"/>
      <c r="F325"/>
      <c r="G325" s="26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</row>
    <row r="326" spans="1:38" s="9" customFormat="1" ht="12.75">
      <c r="A326" s="1"/>
      <c r="B326" s="2"/>
      <c r="C326"/>
      <c r="D326"/>
      <c r="E326"/>
      <c r="F326"/>
      <c r="G326" s="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</row>
    <row r="327" spans="1:38" s="9" customFormat="1" ht="12.75">
      <c r="A327" s="1"/>
      <c r="B327" s="2"/>
      <c r="C327"/>
      <c r="D327"/>
      <c r="E327"/>
      <c r="F327"/>
      <c r="G327" s="26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</row>
    <row r="328" spans="1:38" s="9" customFormat="1" ht="12.75">
      <c r="A328" s="1"/>
      <c r="B328" s="2"/>
      <c r="C328"/>
      <c r="D328"/>
      <c r="E328"/>
      <c r="F328"/>
      <c r="G328" s="26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</row>
    <row r="329" spans="1:38" s="9" customFormat="1" ht="12.75">
      <c r="A329" s="1"/>
      <c r="B329" s="2"/>
      <c r="C329"/>
      <c r="D329"/>
      <c r="E329"/>
      <c r="F329"/>
      <c r="G329" s="26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</row>
    <row r="330" spans="1:38" s="9" customFormat="1" ht="12.75">
      <c r="A330" s="1"/>
      <c r="B330" s="2"/>
      <c r="C330"/>
      <c r="D330"/>
      <c r="E330"/>
      <c r="F330"/>
      <c r="G330" s="26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</row>
    <row r="331" spans="1:38" s="9" customFormat="1" ht="12.75">
      <c r="A331" s="1"/>
      <c r="B331" s="2"/>
      <c r="C331"/>
      <c r="D331"/>
      <c r="E331"/>
      <c r="F331"/>
      <c r="G331" s="26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</row>
    <row r="332" spans="1:38" s="9" customFormat="1" ht="12.75">
      <c r="A332" s="1"/>
      <c r="B332" s="2"/>
      <c r="C332"/>
      <c r="D332"/>
      <c r="E332"/>
      <c r="F332"/>
      <c r="G332" s="26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</row>
    <row r="333" spans="1:38" s="9" customFormat="1" ht="12.75">
      <c r="A333" s="1"/>
      <c r="B333" s="2"/>
      <c r="C333"/>
      <c r="D333"/>
      <c r="E333"/>
      <c r="F333"/>
      <c r="G333" s="26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</row>
    <row r="334" spans="1:38" s="9" customFormat="1" ht="12.75">
      <c r="A334" s="1"/>
      <c r="B334" s="2"/>
      <c r="C334"/>
      <c r="D334"/>
      <c r="E334"/>
      <c r="F334"/>
      <c r="G334" s="26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</row>
    <row r="335" spans="1:38" s="9" customFormat="1" ht="12.75">
      <c r="A335" s="1"/>
      <c r="B335" s="2"/>
      <c r="C335"/>
      <c r="D335"/>
      <c r="E335"/>
      <c r="F335"/>
      <c r="G335" s="26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</row>
    <row r="336" spans="1:38" s="9" customFormat="1" ht="12.75">
      <c r="A336" s="1"/>
      <c r="B336" s="2"/>
      <c r="C336"/>
      <c r="D336"/>
      <c r="E336"/>
      <c r="F336"/>
      <c r="G336" s="2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</row>
    <row r="337" spans="1:38" s="9" customFormat="1" ht="12.75">
      <c r="A337" s="1"/>
      <c r="B337" s="2"/>
      <c r="C337"/>
      <c r="D337"/>
      <c r="E337"/>
      <c r="F337"/>
      <c r="G337" s="26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</row>
    <row r="338" spans="1:38" s="9" customFormat="1" ht="12.75">
      <c r="A338" s="1"/>
      <c r="B338" s="2"/>
      <c r="C338"/>
      <c r="D338"/>
      <c r="E338"/>
      <c r="F338"/>
      <c r="G338" s="26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</row>
    <row r="339" spans="1:38" s="9" customFormat="1" ht="12.75">
      <c r="A339" s="1"/>
      <c r="B339" s="2"/>
      <c r="C339"/>
      <c r="D339"/>
      <c r="E339"/>
      <c r="F339"/>
      <c r="G339" s="26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</row>
    <row r="340" spans="1:38" s="9" customFormat="1" ht="12.75">
      <c r="A340" s="1"/>
      <c r="B340" s="2"/>
      <c r="C340"/>
      <c r="D340"/>
      <c r="E340"/>
      <c r="F340"/>
      <c r="G340" s="26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</row>
    <row r="341" spans="1:38" s="9" customFormat="1" ht="12.75">
      <c r="A341" s="1"/>
      <c r="B341" s="2"/>
      <c r="C341"/>
      <c r="D341"/>
      <c r="E341"/>
      <c r="F341"/>
      <c r="G341" s="26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</row>
    <row r="342" spans="1:38" s="9" customFormat="1" ht="12.75">
      <c r="A342" s="1"/>
      <c r="B342" s="2"/>
      <c r="C342"/>
      <c r="D342"/>
      <c r="E342"/>
      <c r="F342"/>
      <c r="G342" s="26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</row>
    <row r="343" spans="1:38" s="9" customFormat="1" ht="12.75">
      <c r="A343" s="1"/>
      <c r="B343" s="2"/>
      <c r="C343"/>
      <c r="D343"/>
      <c r="E343"/>
      <c r="F343"/>
      <c r="G343" s="26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</row>
    <row r="344" spans="1:38" s="9" customFormat="1" ht="12.75">
      <c r="A344" s="1"/>
      <c r="B344" s="2"/>
      <c r="C344"/>
      <c r="D344"/>
      <c r="E344"/>
      <c r="F344"/>
      <c r="G344" s="26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</row>
    <row r="345" spans="1:38" s="9" customFormat="1" ht="12.75">
      <c r="A345" s="1"/>
      <c r="B345" s="2"/>
      <c r="C345"/>
      <c r="D345"/>
      <c r="E345"/>
      <c r="F345"/>
      <c r="G345" s="26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</row>
    <row r="346" spans="1:38" s="9" customFormat="1" ht="12.75">
      <c r="A346" s="1"/>
      <c r="B346" s="2"/>
      <c r="C346"/>
      <c r="D346"/>
      <c r="E346"/>
      <c r="F346"/>
      <c r="G346" s="2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</row>
    <row r="347" spans="1:38" s="9" customFormat="1" ht="12.75">
      <c r="A347" s="1"/>
      <c r="B347" s="2"/>
      <c r="C347"/>
      <c r="D347"/>
      <c r="E347"/>
      <c r="F347"/>
      <c r="G347" s="26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</row>
    <row r="348" spans="1:38" s="9" customFormat="1" ht="12.75">
      <c r="A348" s="1"/>
      <c r="B348" s="2"/>
      <c r="C348"/>
      <c r="D348"/>
      <c r="E348"/>
      <c r="F348"/>
      <c r="G348" s="26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</row>
    <row r="349" spans="1:38" s="9" customFormat="1" ht="12.75">
      <c r="A349" s="1"/>
      <c r="B349" s="2"/>
      <c r="C349"/>
      <c r="D349"/>
      <c r="E349"/>
      <c r="F349"/>
      <c r="G349" s="26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</row>
    <row r="350" spans="1:38" s="9" customFormat="1" ht="12.75">
      <c r="A350" s="1"/>
      <c r="B350" s="2"/>
      <c r="C350"/>
      <c r="D350"/>
      <c r="E350"/>
      <c r="F350"/>
      <c r="G350" s="26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</row>
    <row r="351" spans="1:38" s="9" customFormat="1" ht="12.75">
      <c r="A351" s="1"/>
      <c r="B351" s="2"/>
      <c r="C351"/>
      <c r="D351"/>
      <c r="E351"/>
      <c r="F351"/>
      <c r="G351" s="26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</row>
    <row r="352" spans="1:38" s="9" customFormat="1" ht="12.75">
      <c r="A352" s="1"/>
      <c r="B352" s="2"/>
      <c r="C352"/>
      <c r="D352"/>
      <c r="E352"/>
      <c r="F352"/>
      <c r="G352" s="26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</row>
    <row r="353" spans="1:38" s="9" customFormat="1" ht="12.75">
      <c r="A353" s="1"/>
      <c r="B353" s="2"/>
      <c r="C353"/>
      <c r="D353"/>
      <c r="E353"/>
      <c r="F353"/>
      <c r="G353" s="26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</row>
    <row r="354" spans="1:38" s="9" customFormat="1" ht="12.75">
      <c r="A354" s="1"/>
      <c r="B354" s="2"/>
      <c r="C354"/>
      <c r="D354"/>
      <c r="E354"/>
      <c r="F354"/>
      <c r="G354" s="26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</row>
    <row r="355" spans="1:38" s="9" customFormat="1" ht="12.75">
      <c r="A355" s="1"/>
      <c r="B355" s="2"/>
      <c r="C355"/>
      <c r="D355"/>
      <c r="E355"/>
      <c r="F355"/>
      <c r="G355" s="26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</row>
    <row r="356" spans="1:38" s="9" customFormat="1" ht="12.75">
      <c r="A356" s="1"/>
      <c r="B356" s="2"/>
      <c r="C356"/>
      <c r="D356"/>
      <c r="E356"/>
      <c r="F356"/>
      <c r="G356" s="2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</row>
    <row r="357" spans="1:38" s="9" customFormat="1" ht="12.75">
      <c r="A357" s="1"/>
      <c r="B357" s="2"/>
      <c r="C357"/>
      <c r="D357"/>
      <c r="E357"/>
      <c r="F357"/>
      <c r="G357" s="26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</row>
    <row r="358" spans="1:38" s="9" customFormat="1" ht="12.75">
      <c r="A358" s="1"/>
      <c r="B358" s="2"/>
      <c r="C358"/>
      <c r="D358"/>
      <c r="E358"/>
      <c r="F358"/>
      <c r="G358" s="26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</row>
    <row r="359" spans="1:38" s="9" customFormat="1" ht="12.75">
      <c r="A359" s="1"/>
      <c r="B359" s="2"/>
      <c r="C359"/>
      <c r="D359"/>
      <c r="E359"/>
      <c r="F359"/>
      <c r="G359" s="26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</row>
    <row r="360" spans="1:38" s="9" customFormat="1" ht="12.75">
      <c r="A360" s="1"/>
      <c r="B360" s="2"/>
      <c r="C360"/>
      <c r="D360"/>
      <c r="E360"/>
      <c r="F360"/>
      <c r="G360" s="26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</row>
    <row r="361" spans="1:38" s="9" customFormat="1" ht="12.75">
      <c r="A361" s="1"/>
      <c r="B361" s="2"/>
      <c r="C361"/>
      <c r="D361"/>
      <c r="E361"/>
      <c r="F361"/>
      <c r="G361" s="26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</row>
    <row r="362" spans="1:38" s="9" customFormat="1" ht="12.75">
      <c r="A362" s="1"/>
      <c r="B362" s="2"/>
      <c r="C362"/>
      <c r="D362"/>
      <c r="E362"/>
      <c r="F362"/>
      <c r="G362" s="26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</row>
    <row r="363" spans="1:38" s="9" customFormat="1" ht="12.75">
      <c r="A363" s="1"/>
      <c r="B363" s="2"/>
      <c r="C363"/>
      <c r="D363"/>
      <c r="E363"/>
      <c r="F363"/>
      <c r="G363" s="26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</row>
    <row r="364" spans="1:38" s="9" customFormat="1" ht="12.75">
      <c r="A364" s="1"/>
      <c r="B364" s="2"/>
      <c r="C364"/>
      <c r="D364"/>
      <c r="E364"/>
      <c r="F364"/>
      <c r="G364" s="26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</row>
    <row r="365" spans="1:38" s="9" customFormat="1" ht="12.75">
      <c r="A365" s="1"/>
      <c r="B365" s="2"/>
      <c r="C365"/>
      <c r="D365"/>
      <c r="E365"/>
      <c r="F365"/>
      <c r="G365" s="26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</row>
    <row r="366" spans="1:38" s="9" customFormat="1" ht="12.75">
      <c r="A366" s="1"/>
      <c r="B366" s="2"/>
      <c r="C366"/>
      <c r="D366"/>
      <c r="E366"/>
      <c r="F366"/>
      <c r="G366" s="2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</row>
    <row r="367" spans="1:38" s="9" customFormat="1" ht="12.75">
      <c r="A367" s="1"/>
      <c r="B367" s="2"/>
      <c r="C367"/>
      <c r="D367"/>
      <c r="E367"/>
      <c r="F367"/>
      <c r="G367" s="26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</row>
    <row r="368" spans="1:38" s="9" customFormat="1" ht="12.75">
      <c r="A368" s="1"/>
      <c r="B368" s="2"/>
      <c r="C368"/>
      <c r="D368"/>
      <c r="E368"/>
      <c r="F368"/>
      <c r="G368" s="26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</row>
    <row r="369" spans="1:38" s="9" customFormat="1" ht="12.75">
      <c r="A369" s="1"/>
      <c r="B369" s="2"/>
      <c r="C369"/>
      <c r="D369"/>
      <c r="E369"/>
      <c r="F369"/>
      <c r="G369" s="26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</row>
    <row r="370" spans="1:38" s="9" customFormat="1" ht="12.75">
      <c r="A370" s="1"/>
      <c r="B370" s="2"/>
      <c r="C370"/>
      <c r="D370"/>
      <c r="E370"/>
      <c r="F370"/>
      <c r="G370" s="26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</row>
    <row r="371" spans="1:38" s="9" customFormat="1" ht="12.75">
      <c r="A371" s="1"/>
      <c r="B371" s="2"/>
      <c r="C371"/>
      <c r="D371"/>
      <c r="E371"/>
      <c r="F371"/>
      <c r="G371" s="26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</row>
    <row r="372" spans="1:38" s="9" customFormat="1" ht="12.75">
      <c r="A372" s="1"/>
      <c r="B372" s="2"/>
      <c r="C372"/>
      <c r="D372"/>
      <c r="E372"/>
      <c r="F372"/>
      <c r="G372" s="26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</row>
    <row r="373" spans="1:38" s="9" customFormat="1" ht="12.75">
      <c r="A373" s="1"/>
      <c r="B373" s="2"/>
      <c r="C373"/>
      <c r="D373"/>
      <c r="E373"/>
      <c r="F373"/>
      <c r="G373" s="26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</row>
    <row r="374" spans="1:38" s="9" customFormat="1" ht="12.75">
      <c r="A374" s="1"/>
      <c r="B374" s="2"/>
      <c r="C374"/>
      <c r="D374"/>
      <c r="E374"/>
      <c r="F374"/>
      <c r="G374" s="26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</row>
    <row r="375" spans="1:38" s="9" customFormat="1" ht="12.75">
      <c r="A375" s="1"/>
      <c r="B375" s="2"/>
      <c r="C375"/>
      <c r="D375"/>
      <c r="E375"/>
      <c r="F375"/>
      <c r="G375" s="26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</row>
    <row r="376" spans="1:38" s="9" customFormat="1" ht="12.75">
      <c r="A376" s="1"/>
      <c r="B376" s="2"/>
      <c r="C376"/>
      <c r="D376"/>
      <c r="E376"/>
      <c r="F376"/>
      <c r="G376" s="2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</row>
    <row r="377" spans="1:38" s="9" customFormat="1" ht="12.75">
      <c r="A377" s="1"/>
      <c r="B377" s="2"/>
      <c r="C377"/>
      <c r="D377"/>
      <c r="E377"/>
      <c r="F377"/>
      <c r="G377" s="26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</row>
    <row r="378" spans="1:38" s="9" customFormat="1" ht="12.75">
      <c r="A378" s="1"/>
      <c r="B378" s="2"/>
      <c r="C378"/>
      <c r="D378"/>
      <c r="E378"/>
      <c r="F378"/>
      <c r="G378" s="26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</row>
    <row r="379" spans="1:38" s="9" customFormat="1" ht="12.75">
      <c r="A379" s="1"/>
      <c r="B379" s="2"/>
      <c r="C379"/>
      <c r="D379"/>
      <c r="E379"/>
      <c r="F379"/>
      <c r="G379" s="26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</row>
    <row r="380" spans="1:38" s="9" customFormat="1" ht="12.75">
      <c r="A380" s="1"/>
      <c r="B380" s="2"/>
      <c r="C380"/>
      <c r="D380"/>
      <c r="E380"/>
      <c r="F380"/>
      <c r="G380" s="26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</row>
    <row r="381" spans="1:38" s="9" customFormat="1" ht="12.75">
      <c r="A381" s="1"/>
      <c r="B381" s="2"/>
      <c r="C381"/>
      <c r="D381"/>
      <c r="E381"/>
      <c r="F381"/>
      <c r="G381" s="26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</row>
    <row r="382" spans="1:38" s="9" customFormat="1" ht="12.75">
      <c r="A382" s="1"/>
      <c r="B382" s="2"/>
      <c r="C382"/>
      <c r="D382"/>
      <c r="E382"/>
      <c r="F382"/>
      <c r="G382" s="26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</row>
    <row r="383" spans="1:38" s="9" customFormat="1" ht="12.75">
      <c r="A383" s="1"/>
      <c r="B383" s="2"/>
      <c r="C383"/>
      <c r="D383"/>
      <c r="E383"/>
      <c r="F383"/>
      <c r="G383" s="26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</row>
    <row r="384" spans="1:38" s="9" customFormat="1" ht="12.75">
      <c r="A384" s="1"/>
      <c r="B384" s="2"/>
      <c r="C384"/>
      <c r="D384"/>
      <c r="E384"/>
      <c r="F384"/>
      <c r="G384" s="26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</row>
    <row r="385" spans="1:38" s="9" customFormat="1" ht="12.75">
      <c r="A385" s="1"/>
      <c r="B385" s="2"/>
      <c r="C385"/>
      <c r="D385"/>
      <c r="E385"/>
      <c r="F385"/>
      <c r="G385" s="26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</row>
    <row r="386" spans="1:38" s="9" customFormat="1" ht="12.75">
      <c r="A386" s="1"/>
      <c r="B386" s="2"/>
      <c r="C386"/>
      <c r="D386"/>
      <c r="E386"/>
      <c r="F386"/>
      <c r="G386" s="2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</row>
    <row r="387" spans="1:38" s="9" customFormat="1" ht="12.75">
      <c r="A387" s="1"/>
      <c r="B387" s="2"/>
      <c r="C387"/>
      <c r="D387"/>
      <c r="E387"/>
      <c r="F387"/>
      <c r="G387" s="26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</row>
    <row r="388" spans="1:38" s="9" customFormat="1" ht="12.75">
      <c r="A388" s="1"/>
      <c r="B388" s="2"/>
      <c r="C388"/>
      <c r="D388"/>
      <c r="E388"/>
      <c r="F388"/>
      <c r="G388" s="26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</row>
    <row r="389" spans="1:38" s="9" customFormat="1" ht="12.75">
      <c r="A389" s="1"/>
      <c r="B389" s="2"/>
      <c r="C389"/>
      <c r="D389"/>
      <c r="E389"/>
      <c r="F389"/>
      <c r="G389" s="26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</row>
    <row r="390" spans="1:38" s="9" customFormat="1" ht="12.75">
      <c r="A390" s="1"/>
      <c r="B390" s="2"/>
      <c r="C390"/>
      <c r="D390"/>
      <c r="E390"/>
      <c r="F390"/>
      <c r="G390" s="26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</row>
    <row r="391" spans="1:38" s="9" customFormat="1" ht="12.75">
      <c r="A391" s="1"/>
      <c r="B391" s="2"/>
      <c r="C391"/>
      <c r="D391"/>
      <c r="E391"/>
      <c r="F391"/>
      <c r="G391" s="26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</row>
    <row r="392" spans="1:38" s="9" customFormat="1" ht="12.75">
      <c r="A392" s="1"/>
      <c r="B392" s="2"/>
      <c r="C392"/>
      <c r="D392"/>
      <c r="E392"/>
      <c r="F392"/>
      <c r="G392" s="26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</row>
    <row r="393" spans="1:38" s="9" customFormat="1" ht="12.75">
      <c r="A393" s="1"/>
      <c r="B393" s="2"/>
      <c r="C393"/>
      <c r="D393"/>
      <c r="E393"/>
      <c r="F393"/>
      <c r="G393" s="26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</row>
    <row r="394" spans="1:38" s="9" customFormat="1" ht="12.75">
      <c r="A394" s="1"/>
      <c r="B394" s="2"/>
      <c r="C394"/>
      <c r="D394"/>
      <c r="E394"/>
      <c r="F394"/>
      <c r="G394" s="26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</row>
    <row r="395" spans="1:38" s="9" customFormat="1" ht="12.75">
      <c r="A395" s="1"/>
      <c r="B395" s="2"/>
      <c r="C395"/>
      <c r="D395"/>
      <c r="E395"/>
      <c r="F395"/>
      <c r="G395" s="26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</row>
    <row r="396" spans="1:38" s="9" customFormat="1" ht="12.75">
      <c r="A396" s="1"/>
      <c r="B396" s="2"/>
      <c r="C396"/>
      <c r="D396"/>
      <c r="E396"/>
      <c r="F396"/>
      <c r="G396" s="2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</row>
    <row r="397" spans="1:38" s="9" customFormat="1" ht="12.75">
      <c r="A397" s="1"/>
      <c r="B397" s="2"/>
      <c r="C397"/>
      <c r="D397"/>
      <c r="E397"/>
      <c r="F397"/>
      <c r="G397" s="26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</row>
    <row r="398" spans="1:38" s="9" customFormat="1" ht="12.75">
      <c r="A398" s="1"/>
      <c r="B398" s="2"/>
      <c r="C398"/>
      <c r="D398"/>
      <c r="E398"/>
      <c r="F398"/>
      <c r="G398" s="26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</row>
    <row r="399" spans="1:38" s="9" customFormat="1" ht="12.75">
      <c r="A399" s="1"/>
      <c r="B399" s="2"/>
      <c r="C399"/>
      <c r="D399"/>
      <c r="E399"/>
      <c r="F399"/>
      <c r="G399" s="26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</row>
    <row r="400" spans="1:38" s="9" customFormat="1" ht="12.75">
      <c r="A400" s="1"/>
      <c r="B400" s="2"/>
      <c r="C400"/>
      <c r="D400"/>
      <c r="E400"/>
      <c r="F400"/>
      <c r="G400" s="26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</row>
    <row r="401" spans="1:38" s="9" customFormat="1" ht="12.75">
      <c r="A401" s="1"/>
      <c r="B401" s="2"/>
      <c r="C401"/>
      <c r="D401"/>
      <c r="E401"/>
      <c r="F401"/>
      <c r="G401" s="26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</row>
  </sheetData>
  <sheetProtection selectLockedCells="1" selectUnlockedCells="1"/>
  <mergeCells count="17">
    <mergeCell ref="I2:K2"/>
    <mergeCell ref="A103:G103"/>
    <mergeCell ref="A53:G53"/>
    <mergeCell ref="A4:G4"/>
    <mergeCell ref="A21:G21"/>
    <mergeCell ref="A112:G112"/>
    <mergeCell ref="A93:G93"/>
    <mergeCell ref="A120:G120"/>
    <mergeCell ref="A128:G128"/>
    <mergeCell ref="A1:G1"/>
    <mergeCell ref="A62:G62"/>
    <mergeCell ref="A70:G70"/>
    <mergeCell ref="A84:G84"/>
    <mergeCell ref="A44:G44"/>
    <mergeCell ref="A32:G32"/>
    <mergeCell ref="A79:G79"/>
    <mergeCell ref="A11:G11"/>
  </mergeCells>
  <printOptions/>
  <pageMargins left="0.1968503937007874" right="0.1968503937007874" top="0.2755905511811024" bottom="0" header="0.5118110236220472" footer="0.2362204724409449"/>
  <pageSetup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2.75">
      <c r="B1" s="13" t="s">
        <v>22</v>
      </c>
      <c r="C1" s="14"/>
      <c r="D1" s="19"/>
      <c r="E1" s="19"/>
    </row>
    <row r="2" spans="2:5" ht="12.75">
      <c r="B2" s="13" t="s">
        <v>23</v>
      </c>
      <c r="C2" s="14"/>
      <c r="D2" s="19"/>
      <c r="E2" s="19"/>
    </row>
    <row r="3" spans="2:5" ht="12.75">
      <c r="B3" s="15"/>
      <c r="C3" s="15"/>
      <c r="D3" s="20"/>
      <c r="E3" s="20"/>
    </row>
    <row r="4" spans="2:5" ht="38.25">
      <c r="B4" s="16" t="s">
        <v>24</v>
      </c>
      <c r="C4" s="15"/>
      <c r="D4" s="20"/>
      <c r="E4" s="20"/>
    </row>
    <row r="5" spans="2:5" ht="12.75">
      <c r="B5" s="15"/>
      <c r="C5" s="15"/>
      <c r="D5" s="20"/>
      <c r="E5" s="20"/>
    </row>
    <row r="6" spans="2:5" ht="25.5">
      <c r="B6" s="13" t="s">
        <v>25</v>
      </c>
      <c r="C6" s="14"/>
      <c r="D6" s="19"/>
      <c r="E6" s="21" t="s">
        <v>26</v>
      </c>
    </row>
    <row r="7" spans="2:5" ht="13.5" thickBot="1">
      <c r="B7" s="15"/>
      <c r="C7" s="15"/>
      <c r="D7" s="20"/>
      <c r="E7" s="20"/>
    </row>
    <row r="8" spans="2:5" ht="39" thickBot="1">
      <c r="B8" s="17" t="s">
        <v>27</v>
      </c>
      <c r="C8" s="18"/>
      <c r="D8" s="22"/>
      <c r="E8" s="23">
        <v>19</v>
      </c>
    </row>
    <row r="9" spans="2:5" ht="12.75">
      <c r="B9" s="15"/>
      <c r="C9" s="15"/>
      <c r="D9" s="20"/>
      <c r="E9" s="20"/>
    </row>
    <row r="10" spans="2:5" ht="12.75">
      <c r="B10" s="15"/>
      <c r="C10" s="15"/>
      <c r="D10" s="20"/>
      <c r="E10" s="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cp:lastPrinted>2015-08-28T06:06:16Z</cp:lastPrinted>
  <dcterms:created xsi:type="dcterms:W3CDTF">2009-03-18T12:54:06Z</dcterms:created>
  <dcterms:modified xsi:type="dcterms:W3CDTF">2017-08-10T12:52:58Z</dcterms:modified>
  <cp:category/>
  <cp:version/>
  <cp:contentType/>
  <cp:contentStatus/>
</cp:coreProperties>
</file>